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omments1.xml" ContentType="application/vnd.openxmlformats-officedocument.spreadsheetml.comments+xml"/>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DE0061-Konzernabschlussdokumente\Geschäftsberichte\GB2022\Finale Dokumente\Website\"/>
    </mc:Choice>
  </mc:AlternateContent>
  <xr:revisionPtr revIDLastSave="0" documentId="13_ncr:1_{DD6A7E7D-91BB-4F4B-B0D8-41808F6389EF}" xr6:coauthVersionLast="47" xr6:coauthVersionMax="47" xr10:uidLastSave="{00000000-0000-0000-0000-000000000000}"/>
  <bookViews>
    <workbookView xWindow="25080" yWindow="-120" windowWidth="25440" windowHeight="15390" tabRatio="862" xr2:uid="{00000000-000D-0000-FFFF-FFFF00000000}"/>
  </bookViews>
  <sheets>
    <sheet name="Key figures" sheetId="7" r:id="rId1"/>
    <sheet name="Key figures continuing op." sheetId="11" r:id="rId2"/>
    <sheet name="Income statement" sheetId="8" r:id="rId3"/>
    <sheet name="Balance sheet" sheetId="9" r:id="rId4"/>
    <sheet name="Statement of cash flows " sheetId="10" r:id="rId5"/>
    <sheet name="Ten-year summary K+S Group" sheetId="4" r:id="rId6"/>
    <sheet name="ESG" sheetId="5"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50" i="11" l="1"/>
  <c r="L54" i="11"/>
  <c r="L53" i="11"/>
  <c r="O21" i="11"/>
  <c r="O23" i="11" l="1"/>
  <c r="O25" i="11" s="1"/>
  <c r="P25" i="11"/>
  <c r="P23" i="11"/>
  <c r="Z21" i="7"/>
  <c r="Y21" i="7"/>
  <c r="O26" i="11"/>
  <c r="O24" i="11"/>
  <c r="O32" i="11"/>
  <c r="O31" i="11"/>
  <c r="O28" i="11"/>
  <c r="O29" i="11"/>
  <c r="V32" i="11"/>
  <c r="V31" i="11"/>
  <c r="V30" i="11"/>
  <c r="V29" i="11"/>
  <c r="V28" i="11"/>
  <c r="V26" i="11"/>
  <c r="V25" i="11"/>
  <c r="V24" i="11"/>
  <c r="V23" i="1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Frost, Nathalie</author>
    <author>Rochell, Janina</author>
  </authors>
  <commentList>
    <comment ref="O17" authorId="0" shapeId="0" xr:uid="{8D6A8BD4-B33B-44B1-85A3-B1FF289E2A9B}">
      <text>
        <r>
          <rPr>
            <b/>
            <sz val="9"/>
            <color indexed="81"/>
            <rFont val="Segoe UI"/>
            <family val="2"/>
          </rPr>
          <t>Frost, Nathalie:</t>
        </r>
        <r>
          <rPr>
            <sz val="9"/>
            <color indexed="81"/>
            <rFont val="Segoe UI"/>
            <family val="2"/>
          </rPr>
          <t xml:space="preserve">
footnote 2</t>
        </r>
      </text>
    </comment>
    <comment ref="P17" authorId="0" shapeId="0" xr:uid="{14918B94-83DA-4BAF-B0A9-3FFDF4F23800}">
      <text>
        <r>
          <rPr>
            <b/>
            <sz val="9"/>
            <color indexed="81"/>
            <rFont val="Segoe UI"/>
            <family val="2"/>
          </rPr>
          <t>Frost, Nathalie:</t>
        </r>
        <r>
          <rPr>
            <sz val="9"/>
            <color indexed="81"/>
            <rFont val="Segoe UI"/>
            <family val="2"/>
          </rPr>
          <t xml:space="preserve">
footnote 2</t>
        </r>
      </text>
    </comment>
    <comment ref="O18" authorId="0" shapeId="0" xr:uid="{FAE9B0AA-4510-4537-9D91-83ACB2A9C993}">
      <text>
        <r>
          <rPr>
            <b/>
            <sz val="9"/>
            <color indexed="81"/>
            <rFont val="Segoe UI"/>
            <family val="2"/>
          </rPr>
          <t>Frost, Nathalie:</t>
        </r>
        <r>
          <rPr>
            <sz val="9"/>
            <color indexed="81"/>
            <rFont val="Segoe UI"/>
            <family val="2"/>
          </rPr>
          <t xml:space="preserve">
footnote 2</t>
        </r>
      </text>
    </comment>
    <comment ref="P18" authorId="0" shapeId="0" xr:uid="{92252F72-8989-4CC0-AB81-C049BE26A56E}">
      <text>
        <r>
          <rPr>
            <b/>
            <sz val="9"/>
            <color indexed="81"/>
            <rFont val="Segoe UI"/>
            <family val="2"/>
          </rPr>
          <t>Frost, Nathalie:</t>
        </r>
        <r>
          <rPr>
            <sz val="9"/>
            <color indexed="81"/>
            <rFont val="Segoe UI"/>
            <family val="2"/>
          </rPr>
          <t xml:space="preserve">
footnote 2</t>
        </r>
      </text>
    </comment>
    <comment ref="D20" authorId="1" shapeId="0" xr:uid="{1F4FCD71-C47A-4D40-985B-7FE453FD881A}">
      <text>
        <r>
          <rPr>
            <b/>
            <sz val="9"/>
            <color indexed="81"/>
            <rFont val="Segoe UI"/>
            <family val="2"/>
          </rPr>
          <t>K+S:</t>
        </r>
        <r>
          <rPr>
            <sz val="9"/>
            <color indexed="81"/>
            <rFont val="Segoe UI"/>
            <family val="2"/>
          </rPr>
          <t xml:space="preserve">
Footnote 8</t>
        </r>
      </text>
    </comment>
    <comment ref="E20" authorId="1" shapeId="0" xr:uid="{2766F5CC-6A3A-4E39-8FFF-F450D780ACD0}">
      <text>
        <r>
          <rPr>
            <b/>
            <sz val="9"/>
            <color indexed="81"/>
            <rFont val="Segoe UI"/>
            <family val="2"/>
          </rPr>
          <t xml:space="preserve">K+S:
</t>
        </r>
        <r>
          <rPr>
            <sz val="9"/>
            <color indexed="81"/>
            <rFont val="Segoe UI"/>
            <family val="2"/>
          </rPr>
          <t xml:space="preserve">Footnote 8
</t>
        </r>
      </text>
    </comment>
    <comment ref="F20" authorId="1" shapeId="0" xr:uid="{935706FF-106A-4062-93A5-415674C88829}">
      <text>
        <r>
          <rPr>
            <b/>
            <sz val="9"/>
            <color indexed="81"/>
            <rFont val="Segoe UI"/>
            <family val="2"/>
          </rPr>
          <t>K+S:</t>
        </r>
        <r>
          <rPr>
            <sz val="9"/>
            <color indexed="81"/>
            <rFont val="Segoe UI"/>
            <family val="2"/>
          </rPr>
          <t xml:space="preserve">
Footnote 8</t>
        </r>
      </text>
    </comment>
    <comment ref="G20" authorId="1" shapeId="0" xr:uid="{2C5978A9-9456-49B0-A9BD-7B6BAB574CEA}">
      <text>
        <r>
          <rPr>
            <b/>
            <sz val="9"/>
            <color indexed="81"/>
            <rFont val="Segoe UI"/>
            <family val="2"/>
          </rPr>
          <t>K+S:</t>
        </r>
        <r>
          <rPr>
            <sz val="9"/>
            <color indexed="81"/>
            <rFont val="Segoe UI"/>
            <family val="2"/>
          </rPr>
          <t xml:space="preserve">
Footnote 8</t>
        </r>
      </text>
    </comment>
    <comment ref="T20" authorId="0" shapeId="0" xr:uid="{9E77AF4B-0001-41BA-A109-7062CE66AE39}">
      <text>
        <r>
          <rPr>
            <b/>
            <sz val="9"/>
            <color indexed="81"/>
            <rFont val="Segoe UI"/>
            <charset val="1"/>
          </rPr>
          <t>Frost, Nathalie:</t>
        </r>
        <r>
          <rPr>
            <sz val="9"/>
            <color indexed="81"/>
            <rFont val="Segoe UI"/>
            <charset val="1"/>
          </rPr>
          <t xml:space="preserve">
footnote 9</t>
        </r>
      </text>
    </comment>
    <comment ref="V20" authorId="0" shapeId="0" xr:uid="{67A88F9E-4AC5-4ED6-9CD7-11170D8489D8}">
      <text>
        <r>
          <rPr>
            <b/>
            <sz val="9"/>
            <color indexed="81"/>
            <rFont val="Segoe UI"/>
            <charset val="1"/>
          </rPr>
          <t>Frost, Nathalie:</t>
        </r>
        <r>
          <rPr>
            <sz val="9"/>
            <color indexed="81"/>
            <rFont val="Segoe UI"/>
            <charset val="1"/>
          </rPr>
          <t xml:space="preserve">
footnote 9</t>
        </r>
      </text>
    </comment>
    <comment ref="W20" authorId="0" shapeId="0" xr:uid="{63BAD8F3-DB8B-4728-9645-ADCB490259A1}">
      <text>
        <r>
          <rPr>
            <b/>
            <sz val="9"/>
            <color indexed="81"/>
            <rFont val="Segoe UI"/>
            <charset val="1"/>
          </rPr>
          <t>Frost, Nathalie:</t>
        </r>
        <r>
          <rPr>
            <sz val="9"/>
            <color indexed="81"/>
            <rFont val="Segoe UI"/>
            <charset val="1"/>
          </rPr>
          <t xml:space="preserve">
footnote 9</t>
        </r>
      </text>
    </comment>
    <comment ref="D21" authorId="1" shapeId="0" xr:uid="{264A5C84-68D7-49A3-9226-FBDC2DBF9344}">
      <text>
        <r>
          <rPr>
            <b/>
            <sz val="9"/>
            <color indexed="81"/>
            <rFont val="Segoe UI"/>
            <family val="2"/>
          </rPr>
          <t xml:space="preserve">K+S:
</t>
        </r>
        <r>
          <rPr>
            <sz val="9"/>
            <color indexed="81"/>
            <rFont val="Segoe UI"/>
            <family val="2"/>
          </rPr>
          <t>Footnote 8</t>
        </r>
      </text>
    </comment>
    <comment ref="E21" authorId="1" shapeId="0" xr:uid="{158EC09F-AD7E-4059-A9D0-A856A6843068}">
      <text>
        <r>
          <rPr>
            <b/>
            <sz val="9"/>
            <color indexed="81"/>
            <rFont val="Segoe UI"/>
            <family val="2"/>
          </rPr>
          <t xml:space="preserve">K+S:
</t>
        </r>
        <r>
          <rPr>
            <sz val="9"/>
            <color indexed="81"/>
            <rFont val="Segoe UI"/>
            <family val="2"/>
          </rPr>
          <t>Footnote 8</t>
        </r>
      </text>
    </comment>
    <comment ref="F21" authorId="1" shapeId="0" xr:uid="{2B287C59-A4F0-45C4-BC0F-D258F7F70DC7}">
      <text>
        <r>
          <rPr>
            <b/>
            <sz val="9"/>
            <color indexed="81"/>
            <rFont val="Segoe UI"/>
            <family val="2"/>
          </rPr>
          <t>K+S:</t>
        </r>
        <r>
          <rPr>
            <sz val="9"/>
            <color indexed="81"/>
            <rFont val="Segoe UI"/>
            <family val="2"/>
          </rPr>
          <t xml:space="preserve">
Footnote 8</t>
        </r>
      </text>
    </comment>
    <comment ref="G21" authorId="1" shapeId="0" xr:uid="{7E732E18-6344-458B-B79D-01686E21C87C}">
      <text>
        <r>
          <rPr>
            <b/>
            <sz val="9"/>
            <color indexed="81"/>
            <rFont val="Segoe UI"/>
            <family val="2"/>
          </rPr>
          <t>K+S:</t>
        </r>
        <r>
          <rPr>
            <sz val="9"/>
            <color indexed="81"/>
            <rFont val="Segoe UI"/>
            <family val="2"/>
          </rPr>
          <t xml:space="preserve">
Footnote 8</t>
        </r>
      </text>
    </comment>
  </commentList>
</comments>
</file>

<file path=xl/sharedStrings.xml><?xml version="1.0" encoding="utf-8"?>
<sst xmlns="http://schemas.openxmlformats.org/spreadsheetml/2006/main" count="520" uniqueCount="294">
  <si>
    <t xml:space="preserve">Income Statement </t>
  </si>
  <si>
    <t>Revenues</t>
  </si>
  <si>
    <t>%</t>
  </si>
  <si>
    <t>€</t>
  </si>
  <si>
    <t>Operating Cash flow</t>
  </si>
  <si>
    <t>Adjusted Free Cash flow</t>
  </si>
  <si>
    <t>Balance Sheet</t>
  </si>
  <si>
    <t>Balance sheet total</t>
  </si>
  <si>
    <t>Equity</t>
  </si>
  <si>
    <t>Equity ratio</t>
  </si>
  <si>
    <t>Working capital</t>
  </si>
  <si>
    <t xml:space="preserve">Return on Capital Employed (ROCE) </t>
  </si>
  <si>
    <t>Employees</t>
  </si>
  <si>
    <t>The Share</t>
  </si>
  <si>
    <t>Book value per share</t>
  </si>
  <si>
    <t>Closing price as of 31 Dec</t>
  </si>
  <si>
    <t>XETRA, €</t>
  </si>
  <si>
    <t>Market capitalisation</t>
  </si>
  <si>
    <t>Enterprise value as of 31 Dec</t>
  </si>
  <si>
    <t>LTI-Rate</t>
  </si>
  <si>
    <t>-</t>
  </si>
  <si>
    <t>ha</t>
  </si>
  <si>
    <t xml:space="preserve"> %</t>
  </si>
  <si>
    <t>Q1/2019</t>
  </si>
  <si>
    <t>Q2/2019</t>
  </si>
  <si>
    <t>Q3/2019</t>
  </si>
  <si>
    <t>Q4/2019</t>
  </si>
  <si>
    <t>FY/2019</t>
  </si>
  <si>
    <t>K+S Group</t>
  </si>
  <si>
    <t>Agriculture</t>
  </si>
  <si>
    <t>Revenues by product group - Total</t>
  </si>
  <si>
    <t>- Revenues MOP</t>
  </si>
  <si>
    <t>- Revenues Fertilizer Specialities</t>
  </si>
  <si>
    <t>Sales volume by product group - Total</t>
  </si>
  <si>
    <t>- Sales volume MOP</t>
  </si>
  <si>
    <t>- Sales volume Fertilizer Specialities</t>
  </si>
  <si>
    <t>Revenues by region</t>
  </si>
  <si>
    <t>- Revenues Europe</t>
  </si>
  <si>
    <t>- Revenues Overseas</t>
  </si>
  <si>
    <t xml:space="preserve">  - Revenues Overseas</t>
  </si>
  <si>
    <t>Sales volume by region</t>
  </si>
  <si>
    <t>- Sales volume Europe</t>
  </si>
  <si>
    <t>- Sales volume Overseas</t>
  </si>
  <si>
    <t>Sales volume - Total</t>
  </si>
  <si>
    <t>Fundamentals</t>
  </si>
  <si>
    <t>Customer Segment Agriculture</t>
  </si>
  <si>
    <t>Unit</t>
  </si>
  <si>
    <t>€ million</t>
  </si>
  <si>
    <t>million tonnes</t>
  </si>
  <si>
    <t>$ million</t>
  </si>
  <si>
    <r>
      <t xml:space="preserve">Ten-year summary K+S Group </t>
    </r>
    <r>
      <rPr>
        <b/>
        <vertAlign val="superscript"/>
        <sz val="14"/>
        <color theme="0"/>
        <rFont val="Arial"/>
        <family val="2"/>
      </rPr>
      <t>1</t>
    </r>
  </si>
  <si>
    <r>
      <t xml:space="preserve">EBITDA </t>
    </r>
    <r>
      <rPr>
        <vertAlign val="superscript"/>
        <sz val="14"/>
        <color theme="1"/>
        <rFont val="Arial"/>
        <family val="2"/>
      </rPr>
      <t>2</t>
    </r>
  </si>
  <si>
    <r>
      <t xml:space="preserve">Depreciation </t>
    </r>
    <r>
      <rPr>
        <vertAlign val="superscript"/>
        <sz val="14"/>
        <color theme="1"/>
        <rFont val="Arial"/>
        <family val="2"/>
      </rPr>
      <t>3</t>
    </r>
  </si>
  <si>
    <r>
      <t xml:space="preserve">Capital expenditure </t>
    </r>
    <r>
      <rPr>
        <vertAlign val="superscript"/>
        <sz val="14"/>
        <color theme="1"/>
        <rFont val="Arial"/>
        <family val="2"/>
      </rPr>
      <t>5</t>
    </r>
  </si>
  <si>
    <r>
      <t xml:space="preserve">Debt ratio (Net financial liabilities/EBITDA) </t>
    </r>
    <r>
      <rPr>
        <vertAlign val="superscript"/>
        <sz val="14"/>
        <color theme="1"/>
        <rFont val="Arial"/>
        <family val="2"/>
      </rPr>
      <t>6</t>
    </r>
  </si>
  <si>
    <t>Q1/2020</t>
  </si>
  <si>
    <t>Q2/2020</t>
  </si>
  <si>
    <t>Q3/2020</t>
  </si>
  <si>
    <r>
      <t xml:space="preserve">Group earnings, adjusted </t>
    </r>
    <r>
      <rPr>
        <vertAlign val="superscript"/>
        <sz val="14"/>
        <color theme="1"/>
        <rFont val="Arial"/>
        <family val="2"/>
      </rPr>
      <t>4</t>
    </r>
  </si>
  <si>
    <r>
      <t xml:space="preserve">Earnings per share, adjusted </t>
    </r>
    <r>
      <rPr>
        <vertAlign val="superscript"/>
        <sz val="14"/>
        <color theme="1"/>
        <rFont val="Arial"/>
        <family val="2"/>
      </rPr>
      <t>4</t>
    </r>
  </si>
  <si>
    <t>−1.6</t>
  </si>
  <si>
    <t>Q4/2020</t>
  </si>
  <si>
    <t>Industry+</t>
  </si>
  <si>
    <t>Customer Segment Industry+</t>
  </si>
  <si>
    <t>thereof: Sales volume de-icing salt</t>
  </si>
  <si>
    <t>K+S Aktiengesellschaft - continuing operations</t>
  </si>
  <si>
    <t>FY/2020</t>
  </si>
  <si>
    <t>mln m³ p.a.</t>
  </si>
  <si>
    <t>mln t p.a.</t>
  </si>
  <si>
    <t>Q1/2021</t>
  </si>
  <si>
    <t>Average selling price Europe</t>
  </si>
  <si>
    <t>Average selling price Overseas</t>
  </si>
  <si>
    <t>in € million</t>
  </si>
  <si>
    <t>Income statement</t>
  </si>
  <si>
    <t>Cost of goods sold</t>
  </si>
  <si>
    <t>Gross profit</t>
  </si>
  <si>
    <t>Other operating income</t>
  </si>
  <si>
    <t>Other operating expenses</t>
  </si>
  <si>
    <t xml:space="preserve">Income from equity investments, net </t>
  </si>
  <si>
    <t>Gains/(losses) on operating anticipatory hedges</t>
  </si>
  <si>
    <t xml:space="preserve">Earnings after operating hedges </t>
  </si>
  <si>
    <t>Interest income</t>
  </si>
  <si>
    <t xml:space="preserve">Other financial result </t>
  </si>
  <si>
    <t xml:space="preserve">Financial result </t>
  </si>
  <si>
    <t>Earnings before tax</t>
  </si>
  <si>
    <t>Income tax expense</t>
  </si>
  <si>
    <t>Earnings after tax from continuing operations</t>
  </si>
  <si>
    <t>Non-controlling interests in earnings</t>
  </si>
  <si>
    <t>Reconciliation of operating result and EBITDA</t>
  </si>
  <si>
    <t xml:space="preserve">in € million </t>
  </si>
  <si>
    <t>Earnings after operating hedges</t>
  </si>
  <si>
    <t>Balance sheet</t>
  </si>
  <si>
    <t>Assets</t>
  </si>
  <si>
    <t>Intangible assets</t>
  </si>
  <si>
    <t>Property, plant, and equipment</t>
  </si>
  <si>
    <t>Investment properties</t>
  </si>
  <si>
    <t>Financial assets</t>
  </si>
  <si>
    <t>Investments accounted for using the equity method</t>
  </si>
  <si>
    <t>Other financial assets</t>
  </si>
  <si>
    <t>Other non-financial assets</t>
  </si>
  <si>
    <t>Deferred taxes</t>
  </si>
  <si>
    <t xml:space="preserve">Income tax refund claims </t>
  </si>
  <si>
    <t>Non-current assets</t>
  </si>
  <si>
    <t>Inventories</t>
  </si>
  <si>
    <t xml:space="preserve">Trade receivables </t>
  </si>
  <si>
    <t xml:space="preserve">Other financial assets </t>
  </si>
  <si>
    <t>Cash and cash equivalents</t>
  </si>
  <si>
    <t>Assets held for sale</t>
  </si>
  <si>
    <t>Current assets</t>
  </si>
  <si>
    <t>Equity and liabilities</t>
  </si>
  <si>
    <t xml:space="preserve">Issued capital </t>
  </si>
  <si>
    <t>Other reserves and net retained earnings</t>
  </si>
  <si>
    <t xml:space="preserve">Equity  </t>
  </si>
  <si>
    <t>Financial liabilities</t>
  </si>
  <si>
    <t>Other financial liabilities</t>
  </si>
  <si>
    <t>Other non-financial liabilities</t>
  </si>
  <si>
    <t>Income tax liabilities</t>
  </si>
  <si>
    <t>Provisions for pensions and similar obligations</t>
  </si>
  <si>
    <t>Provisions for mining obligations</t>
  </si>
  <si>
    <t>Other provisions</t>
  </si>
  <si>
    <t>Non-current liabilities</t>
  </si>
  <si>
    <t>Trade payables</t>
  </si>
  <si>
    <t>Provisions</t>
  </si>
  <si>
    <t>Current liabilities</t>
  </si>
  <si>
    <t>im € million</t>
  </si>
  <si>
    <t>Gains (–)/losses (+) arising from changes in the fair values of outstanding operating anticipatory hedges</t>
  </si>
  <si>
    <t>Elimination of prior-period changes in the fair values of operating anticipatory hedges</t>
  </si>
  <si>
    <t>Depreciation, amortization, impairment losses (+)/reversals of impairment losses (–)</t>
  </si>
  <si>
    <t>Increase (+)/decrease (–) in non-current provisions (excluding interest rate effects)</t>
  </si>
  <si>
    <t>Interest received and similar income</t>
  </si>
  <si>
    <t>Realized gains (+)/losses (–) on financial assets/liabilities</t>
  </si>
  <si>
    <t>Gains (–)/losses (+) on sale of assets and securities</t>
  </si>
  <si>
    <t>Increase (–)/decrease (+) in inventories</t>
  </si>
  <si>
    <t>Increase (–)/decrease (+) in receivables and other operating assets</t>
  </si>
  <si>
    <t>Increase (+)/decrease (–) in current operating liabilities</t>
  </si>
  <si>
    <t>Increase (+)/decrease (–) in current provisions</t>
  </si>
  <si>
    <t>Net cash flows from operating activities</t>
  </si>
  <si>
    <t>Proceeds from sale of assets</t>
  </si>
  <si>
    <t>Purchases of intangible assets</t>
  </si>
  <si>
    <t>Purchases of property, plant, and equipment</t>
  </si>
  <si>
    <t>Proceeds from sale of securities and other financial assets</t>
  </si>
  <si>
    <t>Net cash flows used in investing activities</t>
  </si>
  <si>
    <t>Dividends paid</t>
  </si>
  <si>
    <t>Cash change in cash and cash equivalents</t>
  </si>
  <si>
    <t>Exchange rate-related change in cash and cash equivalents</t>
  </si>
  <si>
    <t>Consolidation-related changes</t>
  </si>
  <si>
    <t>Net change in cash and cash equivalents</t>
  </si>
  <si>
    <t>Net cash and cash equivalents on January 1</t>
  </si>
  <si>
    <t>€/t</t>
  </si>
  <si>
    <t>USD/t</t>
  </si>
  <si>
    <t>Q2/2021</t>
  </si>
  <si>
    <t>H1/2020</t>
  </si>
  <si>
    <t>H1/2021</t>
  </si>
  <si>
    <t>Earnings after operating hedges (from continuing operations)</t>
  </si>
  <si>
    <t>Earnings after operating hedges (from discontinued operations)</t>
  </si>
  <si>
    <t xml:space="preserve">Purchases of securities and other financial assets </t>
  </si>
  <si>
    <t>t million</t>
  </si>
  <si>
    <t xml:space="preserve">x- times </t>
  </si>
  <si>
    <t>Sales volumes</t>
  </si>
  <si>
    <t xml:space="preserve">– thereof de-icing salt </t>
  </si>
  <si>
    <t>Net cash flow from operating activities</t>
  </si>
  <si>
    <t>Adjusted free cash flow</t>
  </si>
  <si>
    <t>Income tax expenses</t>
  </si>
  <si>
    <r>
      <t>Depreciation and amortization</t>
    </r>
    <r>
      <rPr>
        <sz val="9"/>
        <rFont val="Arial"/>
        <family val="2"/>
      </rPr>
      <t xml:space="preserve"> </t>
    </r>
    <r>
      <rPr>
        <vertAlign val="superscript"/>
        <sz val="8"/>
        <rFont val="Arial"/>
        <family val="2"/>
      </rPr>
      <t>3</t>
    </r>
  </si>
  <si>
    <r>
      <t>Capital expenditure (CapEx)</t>
    </r>
    <r>
      <rPr>
        <vertAlign val="superscript"/>
        <sz val="8"/>
        <rFont val="Arial"/>
        <family val="2"/>
      </rPr>
      <t xml:space="preserve"> 5</t>
    </r>
  </si>
  <si>
    <r>
      <t xml:space="preserve">Key figures - continuing operations </t>
    </r>
    <r>
      <rPr>
        <b/>
        <vertAlign val="superscript"/>
        <sz val="13"/>
        <color theme="1"/>
        <rFont val="Calibri"/>
        <family val="2"/>
        <scheme val="minor"/>
      </rPr>
      <t>1</t>
    </r>
  </si>
  <si>
    <r>
      <t>EBITDA</t>
    </r>
    <r>
      <rPr>
        <vertAlign val="superscript"/>
        <sz val="8"/>
        <rFont val="Arial"/>
        <family val="2"/>
      </rPr>
      <t xml:space="preserve"> 2</t>
    </r>
  </si>
  <si>
    <t>Q3/2021</t>
  </si>
  <si>
    <t>9M/2021</t>
  </si>
  <si>
    <t>9M/2020</t>
  </si>
  <si>
    <t>Q4/2021</t>
  </si>
  <si>
    <t>FY/2021</t>
  </si>
  <si>
    <r>
      <t xml:space="preserve">Group earnings from continuing operations, adjusted </t>
    </r>
    <r>
      <rPr>
        <vertAlign val="superscript"/>
        <sz val="10"/>
        <rFont val="Arial"/>
        <family val="2"/>
      </rPr>
      <t>7</t>
    </r>
  </si>
  <si>
    <r>
      <t xml:space="preserve">Earnings per share from continuing operations, adjusted </t>
    </r>
    <r>
      <rPr>
        <vertAlign val="superscript"/>
        <sz val="10"/>
        <rFont val="Arial"/>
        <family val="2"/>
      </rPr>
      <t>7</t>
    </r>
  </si>
  <si>
    <t>Working Capital (2020 incl. discontinued operations)</t>
  </si>
  <si>
    <r>
      <t xml:space="preserve">2017 </t>
    </r>
    <r>
      <rPr>
        <b/>
        <vertAlign val="superscript"/>
        <sz val="10"/>
        <color theme="0"/>
        <rFont val="Arial"/>
        <family val="2"/>
      </rPr>
      <t>2</t>
    </r>
  </si>
  <si>
    <r>
      <t xml:space="preserve">2018 </t>
    </r>
    <r>
      <rPr>
        <b/>
        <vertAlign val="superscript"/>
        <sz val="10"/>
        <color theme="0"/>
        <rFont val="Arial"/>
        <family val="2"/>
      </rPr>
      <t>2</t>
    </r>
  </si>
  <si>
    <r>
      <t xml:space="preserve">2019 </t>
    </r>
    <r>
      <rPr>
        <b/>
        <vertAlign val="superscript"/>
        <sz val="10"/>
        <color theme="0"/>
        <rFont val="Arial"/>
        <family val="2"/>
      </rPr>
      <t>2</t>
    </r>
  </si>
  <si>
    <t>−1,7</t>
  </si>
  <si>
    <t>−1,5</t>
  </si>
  <si>
    <t>−2</t>
  </si>
  <si>
    <t>−11,1</t>
  </si>
  <si>
    <t>−0,5</t>
  </si>
  <si>
    <t>−</t>
  </si>
  <si>
    <t>−4,3</t>
  </si>
  <si>
    <t>−11,6</t>
  </si>
  <si>
    <r>
      <t xml:space="preserve">Statement of cash flows </t>
    </r>
    <r>
      <rPr>
        <b/>
        <vertAlign val="superscript"/>
        <sz val="10"/>
        <color theme="0"/>
        <rFont val="Arial"/>
        <family val="2"/>
      </rPr>
      <t>1</t>
    </r>
  </si>
  <si>
    <r>
      <t xml:space="preserve">Multi-year-overview of sustainability figures of K+S Group </t>
    </r>
    <r>
      <rPr>
        <b/>
        <vertAlign val="superscript"/>
        <sz val="11"/>
        <color theme="0"/>
        <rFont val="Arial"/>
        <family val="2"/>
      </rPr>
      <t>1</t>
    </r>
  </si>
  <si>
    <t>Society &amp; Employees</t>
  </si>
  <si>
    <t>Environment &amp; Resources</t>
  </si>
  <si>
    <t>Business Ethics &amp; Human Rights</t>
  </si>
  <si>
    <t>Injury with lost time</t>
  </si>
  <si>
    <r>
      <t>Positive perception of an inclusive work environment by employees</t>
    </r>
    <r>
      <rPr>
        <vertAlign val="superscript"/>
        <sz val="10"/>
        <rFont val="Arial"/>
        <family val="2"/>
      </rPr>
      <t> 3</t>
    </r>
  </si>
  <si>
    <t>Additionally covered tailings pile area</t>
  </si>
  <si>
    <r>
      <t>Carbon footprint for power consumed (kg CO</t>
    </r>
    <r>
      <rPr>
        <vertAlign val="subscript"/>
        <sz val="10"/>
        <rFont val="Arial"/>
        <family val="2"/>
      </rPr>
      <t>2</t>
    </r>
    <r>
      <rPr>
        <sz val="10"/>
        <rFont val="Arial"/>
        <family val="2"/>
      </rPr>
      <t> / MWh)</t>
    </r>
  </si>
  <si>
    <r>
      <t>Specific greenhouse gas emissions (CO</t>
    </r>
    <r>
      <rPr>
        <vertAlign val="subscript"/>
        <sz val="10"/>
        <rFont val="Arial"/>
        <family val="2"/>
      </rPr>
      <t>2</t>
    </r>
    <r>
      <rPr>
        <sz val="10"/>
        <rFont val="Arial"/>
        <family val="2"/>
      </rPr>
      <t>) in logistics (kg CO</t>
    </r>
    <r>
      <rPr>
        <vertAlign val="subscript"/>
        <sz val="10"/>
        <rFont val="Arial"/>
        <family val="2"/>
      </rPr>
      <t>2</t>
    </r>
    <r>
      <rPr>
        <sz val="10"/>
        <rFont val="Arial"/>
        <family val="2"/>
      </rPr>
      <t>e / t)</t>
    </r>
  </si>
  <si>
    <t>New goal as of 2021</t>
  </si>
  <si>
    <t>Percentage of critical suppliers aligned with the Code of Conduct for Suppliers of the K+S Group</t>
  </si>
  <si>
    <t>Coverage of the purchasing volume by the Code of Conduct for Suppliers of the K+S Group</t>
  </si>
  <si>
    <t>Dec 31, 2021</t>
  </si>
  <si>
    <t>Earnings per share in € (undiluted = diluted)</t>
  </si>
  <si>
    <t>Adjusted cash flow from investing activities</t>
  </si>
  <si>
    <t>Q1/2022</t>
  </si>
  <si>
    <t>– thereof goodwill from acquisitions of companies</t>
  </si>
  <si>
    <t>- thereof from continuing operations</t>
  </si>
  <si>
    <t>- thereof from discontinued operations</t>
  </si>
  <si>
    <r>
      <t xml:space="preserve">Customer segment Agriculture </t>
    </r>
    <r>
      <rPr>
        <b/>
        <vertAlign val="superscript"/>
        <sz val="8"/>
        <rFont val="Arial"/>
        <family val="2"/>
      </rPr>
      <t>4</t>
    </r>
  </si>
  <si>
    <r>
      <t>Customer segment Industry+</t>
    </r>
    <r>
      <rPr>
        <b/>
        <vertAlign val="superscript"/>
        <sz val="10"/>
        <rFont val="Arial"/>
        <family val="2"/>
      </rPr>
      <t xml:space="preserve"> </t>
    </r>
    <r>
      <rPr>
        <b/>
        <vertAlign val="superscript"/>
        <sz val="8"/>
        <rFont val="Arial"/>
        <family val="2"/>
      </rPr>
      <t>4</t>
    </r>
  </si>
  <si>
    <t>- thereof deferred taxes</t>
  </si>
  <si>
    <t xml:space="preserve">- thereof from discontinued operations </t>
  </si>
  <si>
    <t>Average selling price</t>
  </si>
  <si>
    <t>- Average selling price MOP</t>
  </si>
  <si>
    <t>- Average selling price Fertilizer Specialities</t>
  </si>
  <si>
    <t>Q2/2022</t>
  </si>
  <si>
    <t>H1/2022</t>
  </si>
  <si>
    <t>€ billion</t>
  </si>
  <si>
    <t>million</t>
  </si>
  <si>
    <t>number</t>
  </si>
  <si>
    <t>x-times</t>
  </si>
  <si>
    <t>Revenues by Customer Segment</t>
  </si>
  <si>
    <t>Proceeds from other contributions to equity</t>
  </si>
  <si>
    <t>Purchase of treasury shares</t>
  </si>
  <si>
    <t>Sales of treasury shares</t>
  </si>
  <si>
    <t>Earnings for the period</t>
  </si>
  <si>
    <t>Q3/2022</t>
  </si>
  <si>
    <t>9M/2022</t>
  </si>
  <si>
    <r>
      <t>–</t>
    </r>
    <r>
      <rPr>
        <vertAlign val="superscript"/>
        <sz val="10"/>
        <rFont val="Calibri"/>
        <family val="2"/>
      </rPr>
      <t>9</t>
    </r>
  </si>
  <si>
    <t>Total liabilities and equity</t>
  </si>
  <si>
    <r>
      <t xml:space="preserve">Net financial liabilities/EBITDA (LTM) </t>
    </r>
    <r>
      <rPr>
        <vertAlign val="superscript"/>
        <sz val="8"/>
        <rFont val="Arial"/>
        <family val="2"/>
      </rPr>
      <t>6</t>
    </r>
    <r>
      <rPr>
        <sz val="10"/>
        <rFont val="Arial"/>
        <family val="2"/>
      </rPr>
      <t xml:space="preserve"> (2020 incl. discontinued operations)</t>
    </r>
  </si>
  <si>
    <t>Income before tax</t>
  </si>
  <si>
    <t>Selling, general, and administrative expenses</t>
  </si>
  <si>
    <t>Share of profit or loss of equity–accounted investments</t>
  </si>
  <si>
    <t>Interest expenses</t>
  </si>
  <si>
    <t>Earnings after taxes and non-controlling interests</t>
  </si>
  <si>
    <t>Income (–)/expenses (+) arising from changes in the fair value of outstanding operating forecast hedges</t>
  </si>
  <si>
    <t>Elimination of prior-period changes in the fair value of operating anticipatory hedges</t>
  </si>
  <si>
    <t>Impairment losses (+) / reversals of impairment losses (–) on
investments accounted for using the equity method</t>
  </si>
  <si>
    <t>Securities and other financial assets</t>
  </si>
  <si>
    <t>Securities and other finacial assets</t>
  </si>
  <si>
    <t>Total Assets</t>
  </si>
  <si>
    <t>Capital reserve</t>
  </si>
  <si>
    <t>Liabilities in connection to assets held for sale</t>
  </si>
  <si>
    <r>
      <t>Capitalized depreciation (–)</t>
    </r>
    <r>
      <rPr>
        <vertAlign val="superscript"/>
        <sz val="10"/>
        <color theme="1"/>
        <rFont val="Arial"/>
        <family val="2"/>
      </rPr>
      <t xml:space="preserve"> 1</t>
    </r>
  </si>
  <si>
    <t>Other non-cash expenses (+)/income (-) and other expenses and income in connection with the sale of the OU Americas</t>
  </si>
  <si>
    <t>Cash and cash equivalents of companies deconsolidated in the period under review</t>
  </si>
  <si>
    <t>Repayment (–) of finanical liabilities</t>
  </si>
  <si>
    <t>Proceeds (+) of finanical liabilities</t>
  </si>
  <si>
    <t>Net cash flow from financing activities</t>
  </si>
  <si>
    <t>- thereof cash received from associated companies</t>
  </si>
  <si>
    <t>EBITDA margin</t>
  </si>
  <si>
    <t>Earnings after tax from discontinued operations</t>
  </si>
  <si>
    <t>Q4/2022</t>
  </si>
  <si>
    <t>FY/2022</t>
  </si>
  <si>
    <r>
      <t>–</t>
    </r>
    <r>
      <rPr>
        <b/>
        <vertAlign val="superscript"/>
        <sz val="10"/>
        <rFont val="Calibri"/>
        <family val="2"/>
      </rPr>
      <t>9</t>
    </r>
  </si>
  <si>
    <r>
      <t xml:space="preserve">Group earnings from continuing operations without impairment effects, adjusted </t>
    </r>
    <r>
      <rPr>
        <vertAlign val="superscript"/>
        <sz val="10"/>
        <rFont val="Arial"/>
        <family val="2"/>
      </rPr>
      <t>2,</t>
    </r>
    <r>
      <rPr>
        <sz val="10"/>
        <rFont val="Arial"/>
        <family val="2"/>
      </rPr>
      <t xml:space="preserve"> </t>
    </r>
    <r>
      <rPr>
        <vertAlign val="superscript"/>
        <sz val="10"/>
        <rFont val="Arial"/>
        <family val="2"/>
      </rPr>
      <t>7</t>
    </r>
  </si>
  <si>
    <r>
      <t xml:space="preserve">Earnings per share from continuing operations without impairment effects, adjusted </t>
    </r>
    <r>
      <rPr>
        <vertAlign val="superscript"/>
        <sz val="10"/>
        <rFont val="Arial"/>
        <family val="2"/>
      </rPr>
      <t>2, 7</t>
    </r>
  </si>
  <si>
    <r>
      <t xml:space="preserve">Financial result </t>
    </r>
    <r>
      <rPr>
        <vertAlign val="superscript"/>
        <sz val="10"/>
        <rFont val="Arial"/>
        <family val="2"/>
      </rPr>
      <t>2</t>
    </r>
  </si>
  <si>
    <r>
      <t xml:space="preserve">Earnings after operating hedges </t>
    </r>
    <r>
      <rPr>
        <vertAlign val="superscript"/>
        <sz val="10"/>
        <rFont val="Arial"/>
        <family val="2"/>
      </rPr>
      <t>2</t>
    </r>
    <r>
      <rPr>
        <sz val="10"/>
        <rFont val="Arial"/>
        <family val="2"/>
      </rPr>
      <t xml:space="preserve"> </t>
    </r>
  </si>
  <si>
    <r>
      <t xml:space="preserve">EBITDA </t>
    </r>
    <r>
      <rPr>
        <b/>
        <vertAlign val="superscript"/>
        <sz val="10"/>
        <color rgb="FFFFFFFF"/>
        <rFont val="Arial"/>
        <family val="2"/>
      </rPr>
      <t>1</t>
    </r>
  </si>
  <si>
    <t>Dec 31, 2022</t>
  </si>
  <si>
    <t>Dividend distributions by investments accounted for using the equity method</t>
  </si>
  <si>
    <t>Purchases of financial assets/investments accounted for using the equity method</t>
  </si>
  <si>
    <t>Net cash and cash equivalents on December 31</t>
  </si>
  <si>
    <t>Allocations to plan assets</t>
  </si>
  <si>
    <t>1 Rounding differences may arise in percentages and numbers.</t>
  </si>
  <si>
    <t>- thereof cash on hand and bank balances</t>
  </si>
  <si>
    <r>
      <t xml:space="preserve">Interest paid and similar expense (–)  </t>
    </r>
    <r>
      <rPr>
        <vertAlign val="superscript"/>
        <sz val="10"/>
        <color theme="1"/>
        <rFont val="Arial"/>
        <family val="2"/>
      </rPr>
      <t>2</t>
    </r>
  </si>
  <si>
    <r>
      <t xml:space="preserve">Income tax paid (–)  </t>
    </r>
    <r>
      <rPr>
        <vertAlign val="superscript"/>
        <sz val="10"/>
        <color theme="1"/>
        <rFont val="Arial"/>
        <family val="2"/>
      </rPr>
      <t>3</t>
    </r>
  </si>
  <si>
    <t>2 Interest paid in the FY reporting period amounted to €47.4 million (2021: €100.2 million).</t>
  </si>
  <si>
    <r>
      <t>–</t>
    </r>
    <r>
      <rPr>
        <vertAlign val="superscript"/>
        <sz val="14"/>
        <color theme="1"/>
        <rFont val="Arial"/>
        <family val="2"/>
      </rPr>
      <t>7</t>
    </r>
  </si>
  <si>
    <r>
      <t xml:space="preserve">2021 </t>
    </r>
    <r>
      <rPr>
        <b/>
        <vertAlign val="superscript"/>
        <sz val="14"/>
        <color theme="0"/>
        <rFont val="Arial"/>
        <family val="2"/>
      </rPr>
      <t>11</t>
    </r>
  </si>
  <si>
    <t>1 The base year for all our non-financial performance indicators is 2017.
2 Figures include Americas Operating Unit, which was sold as at 30 April 2021.
3 The first data collection was carried out in 2019 (base year). The last collectionwas done in 2022.
4 Injection of saline wastewaters was stopped as at the end of 2021
5 Excluding a reduction attributable to the KCF plant and the end of production at Sigmundshall in 2018.
6 From 2021, excluding a reduction through the existing immediate backfill measure.
7 Deviating base year: 2020 with base value 100.
8 Deviating base year: 2022</t>
  </si>
  <si>
    <r>
      <t xml:space="preserve">Injection of saline wastewater in Germany </t>
    </r>
    <r>
      <rPr>
        <vertAlign val="superscript"/>
        <sz val="10"/>
        <rFont val="Arial"/>
        <family val="2"/>
      </rPr>
      <t>4</t>
    </r>
  </si>
  <si>
    <r>
      <t>Amount of residues used for purposes other than tailings piles or avoided by increasing raw material yield </t>
    </r>
    <r>
      <rPr>
        <vertAlign val="superscript"/>
        <sz val="10"/>
        <rFont val="Arial"/>
        <family val="2"/>
      </rPr>
      <t>6</t>
    </r>
  </si>
  <si>
    <r>
      <t>Additional reduction of saline process water from potash production in Germany </t>
    </r>
    <r>
      <rPr>
        <vertAlign val="superscript"/>
        <sz val="10"/>
        <rFont val="Arial"/>
        <family val="2"/>
      </rPr>
      <t>5</t>
    </r>
  </si>
  <si>
    <r>
      <t>New as of 2021: Absolute CO</t>
    </r>
    <r>
      <rPr>
        <vertAlign val="subscript"/>
        <sz val="10"/>
        <rFont val="Arial"/>
        <family val="2"/>
      </rPr>
      <t>2</t>
    </r>
    <r>
      <rPr>
        <sz val="10"/>
        <rFont val="Arial"/>
        <family val="2"/>
      </rPr>
      <t xml:space="preserve"> emissions in the K+S Group worldwide </t>
    </r>
    <r>
      <rPr>
        <vertAlign val="superscript"/>
        <sz val="10"/>
        <rFont val="Arial"/>
        <family val="2"/>
      </rPr>
      <t>7</t>
    </r>
  </si>
  <si>
    <r>
      <t xml:space="preserve">Coverage of K+S Group companies with a standardized Compliance Risk Analysis </t>
    </r>
    <r>
      <rPr>
        <vertAlign val="superscript"/>
        <sz val="10"/>
        <rFont val="Arial"/>
        <family val="2"/>
      </rPr>
      <t>8</t>
    </r>
  </si>
  <si>
    <t>Net financial liabilities (-)(2020 incl. discontinued operations)/net financial asset position (+)</t>
  </si>
  <si>
    <r>
      <t xml:space="preserve">Group earnings after tax and non-controlling interests </t>
    </r>
    <r>
      <rPr>
        <vertAlign val="superscript"/>
        <sz val="10"/>
        <rFont val="Arial"/>
        <family val="2"/>
      </rPr>
      <t>10</t>
    </r>
  </si>
  <si>
    <r>
      <t xml:space="preserve">EBITDA </t>
    </r>
    <r>
      <rPr>
        <b/>
        <vertAlign val="superscript"/>
        <sz val="10"/>
        <color theme="1"/>
        <rFont val="Arial"/>
        <family val="2"/>
      </rPr>
      <t>2</t>
    </r>
  </si>
  <si>
    <t>Proceeds from the sale of consolidated companies, including hedging transactions</t>
  </si>
  <si>
    <t xml:space="preserve">3 The item comprises taxes of €451.5 million paid (2020: €135.3 million) and tax refunds of €10.1 million received (2020: €13.2 million) for FY. </t>
  </si>
  <si>
    <t>1 The figures from 2013 until 2020 relate to the continuing and discontinued operations of the K+S Group. For 2021 and 2022, the figures relate to continuing operations.
2 EBITDA is defined as earnings before interest, taxes, depreciation, and amortization, adjusted by the depreciation and amortization amount not recognized in profit and loss in the context of own work capitalized, earnings arising from changes in the fair market value of outstanding operating anticipatory hedges and changes in the fair value of operating anticipatory hedges recognized in prior periods. A reconciliation can be found on page 50 of the Annual Report 2022. 
3 Relates to scheduled amortization of intangible assets and investments accounted for using the equity method as well as depreciation of property, plant, and equipment, adjusted for depreciation and amortization of own work capitalized recognized directly in equity.	
4 The adjusted key figures only include the result from operating forecast hedges of the respective reporting period reported; changes in the fair market value of outstanding operating forecast hedges are eliminated. In addition, related effects on deferred and cash taxes are eliminated; tax rate for 2022: 30.2% (2021: 30.2%).
5 Relates to cash payments for investments in property, plant, and equipment and intangible assets, taking claims for reimbursement from claim management into account excluding additions to leases in accordance with IFRS 16. The standard was applied for the first time as of January 1, 2019.
6 From January 1, 2019 contains leasing obligations arising explicitly from finance lease contracts concluded. Prior-year figures are unadjusted.
7 As of December 31, 2022, there were no net financial liabilities.  
8 FTE: Full-time equivalents; part-time positions are weighted in accordance with their respective share of working hours.
9 In 2019, the proposed dividend was adjusted from the previous €0.15 to the minimum dividend to maintain eligibility for funding by KfW. In 2022, the figure corresponds to the dividend proposal. For 2022, the Board of Executive Directors and the Supervisory Board have resolved, in addition to the dividend of €1.00 per share, to buy back shares with an equivalent value of up to €1.00 per share or a total of €200 million and then cancel them. The buyback is to begin after the Annual General Meeting on May 10, 2023.
10 Total number of shares less the average number of own shares held by K+S.
11 The year 2021 has been adjusted. See information on changes in accounting policies and prior-year figures in the 'Notes' on p. 185 of the Annual Report 2022.</t>
  </si>
  <si>
    <r>
      <t xml:space="preserve">Employees as of 31 Dec </t>
    </r>
    <r>
      <rPr>
        <vertAlign val="superscript"/>
        <sz val="14"/>
        <color theme="1"/>
        <rFont val="Arial"/>
        <family val="2"/>
      </rPr>
      <t>8</t>
    </r>
  </si>
  <si>
    <r>
      <t xml:space="preserve">Average number of employees </t>
    </r>
    <r>
      <rPr>
        <vertAlign val="superscript"/>
        <sz val="14"/>
        <color theme="1"/>
        <rFont val="Arial"/>
        <family val="2"/>
      </rPr>
      <t>8</t>
    </r>
  </si>
  <si>
    <r>
      <t xml:space="preserve">Dividend per share </t>
    </r>
    <r>
      <rPr>
        <vertAlign val="superscript"/>
        <sz val="14"/>
        <color theme="1"/>
        <rFont val="Arial"/>
        <family val="2"/>
      </rPr>
      <t>9</t>
    </r>
  </si>
  <si>
    <r>
      <t xml:space="preserve">Dividend yield </t>
    </r>
    <r>
      <rPr>
        <vertAlign val="superscript"/>
        <sz val="14"/>
        <color theme="1"/>
        <rFont val="Arial"/>
        <family val="2"/>
      </rPr>
      <t>9</t>
    </r>
  </si>
  <si>
    <r>
      <t xml:space="preserve">Average number of shares </t>
    </r>
    <r>
      <rPr>
        <vertAlign val="superscript"/>
        <sz val="14"/>
        <color theme="1"/>
        <rFont val="Arial"/>
        <family val="2"/>
      </rPr>
      <t>10</t>
    </r>
  </si>
  <si>
    <r>
      <t xml:space="preserve">Net financial liabilities as of 31 Dec </t>
    </r>
    <r>
      <rPr>
        <vertAlign val="superscript"/>
        <sz val="14"/>
        <color theme="1"/>
        <rFont val="Arial"/>
        <family val="2"/>
      </rPr>
      <t>6</t>
    </r>
    <r>
      <rPr>
        <sz val="14"/>
        <color theme="1"/>
        <rFont val="Arial"/>
        <family val="2"/>
      </rPr>
      <t xml:space="preserve"> (-) / 
net asset position (+)</t>
    </r>
  </si>
  <si>
    <t>−3</t>
  </si>
  <si>
    <t>−13,1</t>
  </si>
  <si>
    <t>1 Q4/2021: Without REKS one-off of +€219.2 million in EBITDA and +€174.4 million in Group earnings and +€88.6 million in FCF; for all earnings figures: in 2021, the disclosure of the reversal effects of mining provisions was restated with a positve effect on EBITDA (+€98.2 million) and a corresponding negative effect on financial result; therefore neutral for Group earnings. EBITDA is defined as earnings before income taxes, interest, depreciation and amortization, adjusted for the amount of depreciation and amortization recognized directly in equity in connection with own work capitalized, the result of fluctuations in the fair value of operating forecast hedges still outstanding, and changes in the fair value of realized operating forecast hedges recognized in prior periods.</t>
  </si>
  <si>
    <t>1 Rounding differences may arise in percentages and figures. 
2 Q4/2021: Without REKS one-off of +€219.2 million in EBITDA and +€174.4 million in Group earnings and +€88.6 million in FCF; for all earnings figures: in 2021, the disclosure of the reversal effects of mining provisions was restated with a positve effect on EBITDA (+€98.2 million) and a corresponding negative effect on financial result; therefore neutral for Group earnings. EBITDA is defined as earnings before income taxes, interest, depreciation and amortization, adjusted for the amount of depreciation and amortization recognized directly in equity in connection with own work capitalized, the result of fluctuations in the fair value of operating forecast hedges still outstanding, and changes in the fair value of realized operating forecast hedges recognized in prior periods.
3 Relates to scheduled amortization of intangible assets and investments accounted for using the equity method as well as depreciation of property, plant, and equipment, adjusted for depreciation and amortization of own work capitalized recognized directly in equity.
4 No segments according to IFRS 8.
5 Relates to cash payments for investments in property, plant, and equipment and intangible assets, excluding leases in accordance with IFRS 16.
6 LTM = last twelve months
7  The adjusted key figures include the gains/losses from operating forecast hedges for the respective reporting period; effects from changes in the fair value of hedges are eliminated. The effects on deferred and cash taxes are also adjusted; tax rate 2022: 30.2% (2021: 30.2%).
8 Related to continuing and discontinued operations, as no retrospective restatement of the balance sheet as of December 31, 2020 has been made.
9 Since Q3/2022: net financial asset position. 
10 For the years 2020 and 2021, the figures relate to the continuing and discontinued operations of the K+S Group. For the year 2022, the figures relate to the continuing operations of the K+S Group.</t>
  </si>
  <si>
    <t>1 This relates to depreciation of assets used in the production of other items of property, plant, and equipment. Depreciation is capitalized as part of cost of production and is not recognized in profit or loss.
2 Incl. REKS of €219,2 million, in Q4/2021.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</si>
</sst>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0.0"/>
    <numFmt numFmtId="166" formatCode="\ #,##0.0;\-\ #,##0.0"/>
    <numFmt numFmtId="167" formatCode="\+#,##0.0;\ \–#,##0.0"/>
    <numFmt numFmtId="168" formatCode="\ #,##0.00;\-\ #,##0.00"/>
    <numFmt numFmtId="169" formatCode="0.000"/>
  </numFmts>
  <fonts count="47" x14ac:knownFonts="1">
    <font>
      <sz val="11"/>
      <color theme="1"/>
      <name val="Calibri"/>
      <family val="2"/>
      <scheme val="minor"/>
    </font>
    <font>
      <sz val="10"/>
      <name val="Arial"/>
      <family val="2"/>
    </font>
    <font>
      <vertAlign val="superscript"/>
      <sz val="10"/>
      <name val="Arial"/>
      <family val="2"/>
    </font>
    <font>
      <b/>
      <sz val="10"/>
      <name val="Arial"/>
      <family val="2"/>
    </font>
    <font>
      <sz val="9"/>
      <name val="Arial"/>
      <family val="2"/>
    </font>
    <font>
      <b/>
      <sz val="10"/>
      <color indexed="9"/>
      <name val="Arial"/>
      <family val="2"/>
    </font>
    <font>
      <sz val="10"/>
      <color indexed="9"/>
      <name val="Arial"/>
      <family val="2"/>
    </font>
    <font>
      <b/>
      <sz val="13"/>
      <color theme="1"/>
      <name val="Calibri"/>
      <family val="2"/>
      <scheme val="minor"/>
    </font>
    <font>
      <sz val="10"/>
      <color theme="2" tint="-0.249977111117893"/>
      <name val="Arial"/>
      <family val="2"/>
    </font>
    <font>
      <sz val="11"/>
      <color theme="1"/>
      <name val="Arial"/>
      <family val="2"/>
    </font>
    <font>
      <b/>
      <sz val="11"/>
      <color theme="1"/>
      <name val="Arial"/>
      <family val="2"/>
    </font>
    <font>
      <b/>
      <sz val="10"/>
      <color theme="0"/>
      <name val="Arial"/>
      <family val="2"/>
    </font>
    <font>
      <b/>
      <sz val="11"/>
      <color theme="0"/>
      <name val="Arial"/>
      <family val="2"/>
    </font>
    <font>
      <b/>
      <sz val="14"/>
      <color theme="0"/>
      <name val="Arial"/>
      <family val="2"/>
    </font>
    <font>
      <b/>
      <vertAlign val="superscript"/>
      <sz val="14"/>
      <color theme="0"/>
      <name val="Arial"/>
      <family val="2"/>
    </font>
    <font>
      <sz val="14"/>
      <color theme="1"/>
      <name val="Arial"/>
      <family val="2"/>
    </font>
    <font>
      <sz val="14"/>
      <color theme="0"/>
      <name val="Arial"/>
      <family val="2"/>
    </font>
    <font>
      <vertAlign val="superscript"/>
      <sz val="14"/>
      <color theme="1"/>
      <name val="Arial"/>
      <family val="2"/>
    </font>
    <font>
      <sz val="10"/>
      <color theme="1"/>
      <name val="Arial"/>
      <family val="2"/>
    </font>
    <font>
      <sz val="11"/>
      <name val="Calibri"/>
      <family val="2"/>
    </font>
    <font>
      <sz val="10"/>
      <color theme="1"/>
      <name val="Calibri"/>
      <family val="2"/>
      <scheme val="minor"/>
    </font>
    <font>
      <b/>
      <sz val="10"/>
      <color theme="1"/>
      <name val="Arial"/>
      <family val="2"/>
    </font>
    <font>
      <sz val="8"/>
      <name val="Calibri"/>
      <family val="2"/>
      <scheme val="minor"/>
    </font>
    <font>
      <sz val="9"/>
      <color indexed="81"/>
      <name val="Segoe UI"/>
      <family val="2"/>
    </font>
    <font>
      <b/>
      <sz val="9"/>
      <color indexed="81"/>
      <name val="Segoe UI"/>
      <family val="2"/>
    </font>
    <font>
      <vertAlign val="superscript"/>
      <sz val="8"/>
      <name val="Arial"/>
      <family val="2"/>
    </font>
    <font>
      <b/>
      <vertAlign val="superscript"/>
      <sz val="13"/>
      <color theme="1"/>
      <name val="Calibri"/>
      <family val="2"/>
      <scheme val="minor"/>
    </font>
    <font>
      <vertAlign val="superscript"/>
      <sz val="10"/>
      <color theme="1"/>
      <name val="Arial"/>
      <family val="2"/>
    </font>
    <font>
      <sz val="10"/>
      <name val="Calibri"/>
      <family val="2"/>
    </font>
    <font>
      <b/>
      <vertAlign val="superscript"/>
      <sz val="10"/>
      <color theme="0"/>
      <name val="Arial"/>
      <family val="2"/>
    </font>
    <font>
      <b/>
      <vertAlign val="superscript"/>
      <sz val="11"/>
      <color theme="0"/>
      <name val="Arial"/>
      <family val="2"/>
    </font>
    <font>
      <vertAlign val="subscript"/>
      <sz val="10"/>
      <name val="Arial"/>
      <family val="2"/>
    </font>
    <font>
      <b/>
      <sz val="11"/>
      <color theme="1"/>
      <name val="Calibri"/>
      <family val="2"/>
      <scheme val="minor"/>
    </font>
    <font>
      <b/>
      <vertAlign val="superscript"/>
      <sz val="8"/>
      <name val="Arial"/>
      <family val="2"/>
    </font>
    <font>
      <b/>
      <vertAlign val="superscript"/>
      <sz val="10"/>
      <name val="Arial"/>
      <family val="2"/>
    </font>
    <font>
      <b/>
      <sz val="10"/>
      <color theme="2" tint="-0.249977111117893"/>
      <name val="Arial"/>
      <family val="2"/>
    </font>
    <font>
      <b/>
      <sz val="14"/>
      <color theme="1"/>
      <name val="Arial"/>
      <family val="2"/>
    </font>
    <font>
      <i/>
      <sz val="10"/>
      <color theme="1"/>
      <name val="Arial"/>
      <family val="2"/>
    </font>
    <font>
      <i/>
      <sz val="10"/>
      <color theme="1"/>
      <name val="Calibri"/>
      <family val="2"/>
      <scheme val="minor"/>
    </font>
    <font>
      <vertAlign val="superscript"/>
      <sz val="10"/>
      <name val="Calibri"/>
      <family val="2"/>
    </font>
    <font>
      <b/>
      <sz val="10"/>
      <name val="Calibri"/>
      <family val="2"/>
    </font>
    <font>
      <b/>
      <vertAlign val="superscript"/>
      <sz val="10"/>
      <name val="Calibri"/>
      <family val="2"/>
    </font>
    <font>
      <b/>
      <vertAlign val="superscript"/>
      <sz val="10"/>
      <color rgb="FFFFFFFF"/>
      <name val="Arial"/>
      <family val="2"/>
    </font>
    <font>
      <sz val="13"/>
      <color theme="1"/>
      <name val="Arial"/>
      <family val="2"/>
    </font>
    <font>
      <sz val="9"/>
      <color indexed="81"/>
      <name val="Segoe UI"/>
      <charset val="1"/>
    </font>
    <font>
      <b/>
      <sz val="9"/>
      <color indexed="81"/>
      <name val="Segoe UI"/>
      <charset val="1"/>
    </font>
    <font>
      <b/>
      <vertAlign val="superscript"/>
      <sz val="10"/>
      <color theme="1"/>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indexed="9"/>
        <bgColor indexed="64"/>
      </patternFill>
    </fill>
    <fill>
      <patternFill patternType="solid">
        <fgColor indexed="22"/>
        <bgColor indexed="64"/>
      </patternFill>
    </fill>
    <fill>
      <patternFill patternType="solid">
        <fgColor rgb="FF002A7E"/>
        <bgColor indexed="64"/>
      </patternFill>
    </fill>
    <fill>
      <patternFill patternType="solid">
        <fgColor theme="0"/>
        <bgColor indexed="64"/>
      </patternFill>
    </fill>
    <fill>
      <patternFill patternType="solid">
        <fgColor theme="3" tint="0.79998168889431442"/>
        <bgColor indexed="64"/>
      </patternFill>
    </fill>
  </fills>
  <borders count="7">
    <border>
      <left/>
      <right/>
      <top/>
      <bottom/>
      <diagonal/>
    </border>
    <border>
      <left/>
      <right style="thin">
        <color indexed="64"/>
      </right>
      <top/>
      <bottom/>
      <diagonal/>
    </border>
    <border>
      <left style="medium">
        <color indexed="9"/>
      </left>
      <right style="medium">
        <color indexed="9"/>
      </right>
      <top style="medium">
        <color indexed="9"/>
      </top>
      <bottom style="medium">
        <color indexed="9"/>
      </bottom>
      <diagonal/>
    </border>
    <border>
      <left style="thick">
        <color indexed="9"/>
      </left>
      <right style="thick">
        <color indexed="9"/>
      </right>
      <top/>
      <bottom/>
      <diagonal/>
    </border>
    <border>
      <left/>
      <right/>
      <top style="thin">
        <color indexed="64"/>
      </top>
      <bottom/>
      <diagonal/>
    </border>
    <border>
      <left/>
      <right/>
      <top/>
      <bottom style="medium">
        <color indexed="64"/>
      </bottom>
      <diagonal/>
    </border>
    <border>
      <left/>
      <right/>
      <top/>
      <bottom style="thin">
        <color indexed="64"/>
      </bottom>
      <diagonal/>
    </border>
  </borders>
  <cellStyleXfs count="9">
    <xf numFmtId="0" fontId="0" fillId="0" borderId="0"/>
    <xf numFmtId="0" fontId="1" fillId="0" borderId="0"/>
    <xf numFmtId="0" fontId="1" fillId="0" borderId="0"/>
    <xf numFmtId="3" fontId="4" fillId="0" borderId="0"/>
    <xf numFmtId="0" fontId="19" fillId="0" borderId="0"/>
    <xf numFmtId="0" fontId="3" fillId="0" borderId="0" applyNumberFormat="0" applyFill="0" applyAlignment="0" applyProtection="0"/>
    <xf numFmtId="0" fontId="3" fillId="0" borderId="5" applyNumberFormat="0" applyFill="0" applyAlignment="0" applyProtection="0"/>
    <xf numFmtId="49" fontId="3" fillId="0" borderId="6" applyNumberFormat="0" applyFill="0" applyAlignment="0" applyProtection="0"/>
    <xf numFmtId="0" fontId="3" fillId="0" borderId="0" applyNumberFormat="0" applyFill="0" applyAlignment="0" applyProtection="0"/>
  </cellStyleXfs>
  <cellXfs count="158">
    <xf numFmtId="0" fontId="0" fillId="0" borderId="0" xfId="0"/>
    <xf numFmtId="0" fontId="1" fillId="0" borderId="0" xfId="1" applyFont="1"/>
    <xf numFmtId="0" fontId="1" fillId="2" borderId="1" xfId="1" applyFont="1" applyFill="1" applyBorder="1"/>
    <xf numFmtId="0" fontId="1" fillId="0" borderId="1" xfId="1" applyFont="1" applyBorder="1"/>
    <xf numFmtId="164" fontId="1" fillId="3" borderId="0" xfId="2" quotePrefix="1" applyNumberFormat="1" applyFont="1" applyFill="1" applyBorder="1" applyAlignment="1"/>
    <xf numFmtId="0" fontId="3" fillId="4" borderId="2" xfId="0" applyFont="1" applyFill="1" applyBorder="1"/>
    <xf numFmtId="0" fontId="3" fillId="3" borderId="0" xfId="2" applyFont="1" applyFill="1" applyBorder="1" applyAlignment="1"/>
    <xf numFmtId="0" fontId="3" fillId="3" borderId="0" xfId="2" applyFont="1" applyFill="1" applyBorder="1" applyAlignment="1">
      <alignment horizontal="left"/>
    </xf>
    <xf numFmtId="165" fontId="0" fillId="0" borderId="0" xfId="0" applyNumberFormat="1"/>
    <xf numFmtId="0" fontId="7" fillId="0" borderId="0" xfId="0" applyFont="1"/>
    <xf numFmtId="164" fontId="1" fillId="4" borderId="2" xfId="0" applyNumberFormat="1" applyFont="1" applyFill="1" applyBorder="1"/>
    <xf numFmtId="164" fontId="1" fillId="3" borderId="0" xfId="2" applyNumberFormat="1" applyFont="1" applyFill="1" applyBorder="1"/>
    <xf numFmtId="164" fontId="3" fillId="3" borderId="0" xfId="2" applyNumberFormat="1" applyFont="1" applyFill="1" applyBorder="1"/>
    <xf numFmtId="164" fontId="3" fillId="4" borderId="2" xfId="0" applyNumberFormat="1" applyFont="1" applyFill="1" applyBorder="1"/>
    <xf numFmtId="165" fontId="1" fillId="3" borderId="0" xfId="2" applyNumberFormat="1" applyFont="1" applyFill="1" applyBorder="1"/>
    <xf numFmtId="165" fontId="1" fillId="0" borderId="0" xfId="2" applyNumberFormat="1" applyFont="1" applyFill="1" applyBorder="1"/>
    <xf numFmtId="165" fontId="8" fillId="3" borderId="0" xfId="2" applyNumberFormat="1" applyFont="1" applyFill="1" applyBorder="1"/>
    <xf numFmtId="0" fontId="9" fillId="0" borderId="0" xfId="0" applyFont="1"/>
    <xf numFmtId="165" fontId="9" fillId="0" borderId="0" xfId="0" applyNumberFormat="1" applyFont="1"/>
    <xf numFmtId="0" fontId="6" fillId="5" borderId="0" xfId="2" applyFont="1" applyFill="1" applyBorder="1" applyAlignment="1">
      <alignment horizontal="right"/>
    </xf>
    <xf numFmtId="0" fontId="5" fillId="5" borderId="0" xfId="2" applyFont="1" applyFill="1" applyBorder="1" applyAlignment="1">
      <alignment horizontal="right"/>
    </xf>
    <xf numFmtId="1" fontId="5" fillId="5" borderId="3" xfId="3" applyNumberFormat="1" applyFont="1" applyFill="1" applyBorder="1" applyAlignment="1">
      <alignment horizontal="left"/>
    </xf>
    <xf numFmtId="0" fontId="11" fillId="5" borderId="0" xfId="1" applyFont="1" applyFill="1" applyAlignment="1">
      <alignment wrapText="1"/>
    </xf>
    <xf numFmtId="0" fontId="12" fillId="5" borderId="0" xfId="1" applyFont="1" applyFill="1" applyAlignment="1">
      <alignment wrapText="1"/>
    </xf>
    <xf numFmtId="0" fontId="11" fillId="5" borderId="0" xfId="1" applyFont="1" applyFill="1"/>
    <xf numFmtId="0" fontId="1" fillId="0" borderId="0" xfId="1" applyFont="1" applyAlignment="1">
      <alignment wrapText="1"/>
    </xf>
    <xf numFmtId="0" fontId="1" fillId="2" borderId="0" xfId="1" applyFont="1" applyFill="1"/>
    <xf numFmtId="0" fontId="13" fillId="5" borderId="0" xfId="0" applyFont="1" applyFill="1"/>
    <xf numFmtId="0" fontId="15" fillId="0" borderId="0" xfId="0" applyFont="1"/>
    <xf numFmtId="0" fontId="16" fillId="5" borderId="0" xfId="0" applyFont="1" applyFill="1"/>
    <xf numFmtId="164" fontId="15" fillId="0" borderId="0" xfId="0" applyNumberFormat="1" applyFont="1"/>
    <xf numFmtId="4" fontId="15" fillId="0" borderId="0" xfId="0" applyNumberFormat="1" applyFont="1"/>
    <xf numFmtId="0" fontId="15" fillId="0" borderId="0" xfId="0" applyFont="1" applyFill="1"/>
    <xf numFmtId="3" fontId="15" fillId="0" borderId="0" xfId="0" applyNumberFormat="1" applyFont="1"/>
    <xf numFmtId="2" fontId="1" fillId="3" borderId="0" xfId="2" applyNumberFormat="1" applyFont="1" applyFill="1" applyBorder="1"/>
    <xf numFmtId="2" fontId="0" fillId="0" borderId="0" xfId="0" applyNumberFormat="1"/>
    <xf numFmtId="4" fontId="1" fillId="3" borderId="0" xfId="2" applyNumberFormat="1" applyFont="1" applyFill="1" applyBorder="1"/>
    <xf numFmtId="164" fontId="0" fillId="0" borderId="0" xfId="0" applyNumberFormat="1"/>
    <xf numFmtId="164" fontId="1" fillId="0" borderId="0" xfId="2" applyNumberFormat="1" applyFont="1" applyFill="1" applyBorder="1"/>
    <xf numFmtId="165" fontId="1" fillId="0" borderId="0" xfId="1" applyNumberFormat="1" applyFont="1" applyAlignment="1">
      <alignment horizontal="right"/>
    </xf>
    <xf numFmtId="166" fontId="1" fillId="0" borderId="0" xfId="0" applyNumberFormat="1" applyFont="1" applyFill="1" applyBorder="1" applyAlignment="1"/>
    <xf numFmtId="166" fontId="3" fillId="0" borderId="0" xfId="0" applyNumberFormat="1" applyFont="1" applyFill="1" applyBorder="1" applyAlignment="1"/>
    <xf numFmtId="39" fontId="1" fillId="3" borderId="0" xfId="2" applyNumberFormat="1" applyFont="1" applyFill="1" applyBorder="1"/>
    <xf numFmtId="0" fontId="1" fillId="0" borderId="1" xfId="1" applyFont="1" applyBorder="1" applyAlignment="1">
      <alignment horizontal="left"/>
    </xf>
    <xf numFmtId="165" fontId="1" fillId="0" borderId="0" xfId="1" applyNumberFormat="1" applyFont="1" applyAlignment="1">
      <alignment horizontal="right" wrapText="1"/>
    </xf>
    <xf numFmtId="2" fontId="1" fillId="0" borderId="0" xfId="2" applyNumberFormat="1" applyFont="1" applyFill="1" applyBorder="1"/>
    <xf numFmtId="4" fontId="1" fillId="0" borderId="0" xfId="2" applyNumberFormat="1" applyFont="1" applyFill="1" applyBorder="1"/>
    <xf numFmtId="165" fontId="8" fillId="0" borderId="0" xfId="2" applyNumberFormat="1" applyFont="1" applyFill="1" applyBorder="1"/>
    <xf numFmtId="4" fontId="18" fillId="0" borderId="0" xfId="2" applyNumberFormat="1" applyFont="1" applyFill="1" applyBorder="1"/>
    <xf numFmtId="165" fontId="1" fillId="3" borderId="0" xfId="2" applyNumberFormat="1" applyFont="1" applyFill="1" applyBorder="1" applyAlignment="1">
      <alignment vertical="top" wrapText="1"/>
    </xf>
    <xf numFmtId="0" fontId="11" fillId="5" borderId="0" xfId="0" applyFont="1" applyFill="1"/>
    <xf numFmtId="0" fontId="20" fillId="0" borderId="0" xfId="0" applyFont="1"/>
    <xf numFmtId="0" fontId="11" fillId="5" borderId="0" xfId="0" applyFont="1" applyFill="1" applyAlignment="1">
      <alignment horizontal="right"/>
    </xf>
    <xf numFmtId="0" fontId="21" fillId="0" borderId="0" xfId="0" applyFont="1"/>
    <xf numFmtId="0" fontId="18" fillId="0" borderId="0" xfId="0" applyFont="1"/>
    <xf numFmtId="0" fontId="18" fillId="0" borderId="0" xfId="0" quotePrefix="1" applyFont="1"/>
    <xf numFmtId="164" fontId="18" fillId="0" borderId="0" xfId="0" applyNumberFormat="1" applyFont="1"/>
    <xf numFmtId="0" fontId="21" fillId="0" borderId="0" xfId="0" applyFont="1" applyAlignment="1">
      <alignment wrapText="1"/>
    </xf>
    <xf numFmtId="0" fontId="18" fillId="0" borderId="0" xfId="0" applyFont="1" applyAlignment="1">
      <alignment wrapText="1"/>
    </xf>
    <xf numFmtId="4" fontId="21" fillId="0" borderId="0" xfId="0" applyNumberFormat="1" applyFont="1"/>
    <xf numFmtId="0" fontId="21" fillId="0" borderId="4" xfId="0" applyFont="1" applyBorder="1"/>
    <xf numFmtId="0" fontId="18" fillId="0" borderId="0" xfId="5" applyNumberFormat="1" applyFont="1" applyFill="1" applyAlignment="1">
      <alignment horizontal="left" vertical="center" wrapText="1"/>
    </xf>
    <xf numFmtId="0" fontId="18" fillId="0" borderId="0" xfId="0" quotePrefix="1" applyFont="1" applyFill="1" applyAlignment="1">
      <alignment horizontal="left" vertical="center" wrapText="1"/>
    </xf>
    <xf numFmtId="0" fontId="18" fillId="0" borderId="0" xfId="0" applyFont="1" applyFill="1" applyAlignment="1">
      <alignment horizontal="left" vertical="center"/>
    </xf>
    <xf numFmtId="0" fontId="18" fillId="0" borderId="0" xfId="0" applyFont="1" applyFill="1" applyAlignment="1">
      <alignment horizontal="left" vertical="center" wrapText="1"/>
    </xf>
    <xf numFmtId="0" fontId="3" fillId="0" borderId="0" xfId="5" applyNumberFormat="1" applyFont="1" applyFill="1" applyAlignment="1">
      <alignment horizontal="left" vertical="center"/>
    </xf>
    <xf numFmtId="164" fontId="20" fillId="0" borderId="0" xfId="0" applyNumberFormat="1" applyFont="1"/>
    <xf numFmtId="165" fontId="1" fillId="0" borderId="0" xfId="2" applyNumberFormat="1" applyFont="1" applyFill="1" applyBorder="1" applyAlignment="1">
      <alignment vertical="top" wrapText="1"/>
    </xf>
    <xf numFmtId="4" fontId="1" fillId="0" borderId="0" xfId="2" applyNumberFormat="1"/>
    <xf numFmtId="164" fontId="1" fillId="0" borderId="0" xfId="2" applyNumberFormat="1"/>
    <xf numFmtId="164" fontId="15" fillId="0" borderId="0" xfId="0" applyNumberFormat="1" applyFont="1" applyFill="1"/>
    <xf numFmtId="4" fontId="15" fillId="0" borderId="0" xfId="0" applyNumberFormat="1" applyFont="1" applyFill="1"/>
    <xf numFmtId="0" fontId="11" fillId="5" borderId="0" xfId="1" applyFont="1" applyFill="1" applyAlignment="1">
      <alignment horizontal="right"/>
    </xf>
    <xf numFmtId="0" fontId="10" fillId="2" borderId="0" xfId="1" applyFont="1" applyFill="1" applyAlignment="1">
      <alignment horizontal="right" wrapText="1"/>
    </xf>
    <xf numFmtId="0" fontId="1" fillId="2" borderId="0" xfId="1" applyFont="1" applyFill="1" applyBorder="1" applyAlignment="1">
      <alignment horizontal="right"/>
    </xf>
    <xf numFmtId="0" fontId="10" fillId="2" borderId="0" xfId="1" applyFont="1" applyFill="1" applyBorder="1" applyAlignment="1">
      <alignment horizontal="right" wrapText="1"/>
    </xf>
    <xf numFmtId="1" fontId="1" fillId="0" borderId="0" xfId="1" applyNumberFormat="1" applyFont="1" applyAlignment="1">
      <alignment horizontal="right" wrapText="1"/>
    </xf>
    <xf numFmtId="3" fontId="15" fillId="0" borderId="0" xfId="0" applyNumberFormat="1" applyFont="1" applyFill="1"/>
    <xf numFmtId="165" fontId="1" fillId="6" borderId="0" xfId="2" applyNumberFormat="1" applyFont="1" applyFill="1" applyBorder="1"/>
    <xf numFmtId="0" fontId="15" fillId="6" borderId="0" xfId="0" applyFont="1" applyFill="1"/>
    <xf numFmtId="164" fontId="15" fillId="6" borderId="0" xfId="0" applyNumberFormat="1" applyFont="1" applyFill="1"/>
    <xf numFmtId="0" fontId="9" fillId="6" borderId="0" xfId="0" applyFont="1" applyFill="1"/>
    <xf numFmtId="164" fontId="18" fillId="6" borderId="0" xfId="0" applyNumberFormat="1" applyFont="1" applyFill="1" applyAlignment="1">
      <alignment horizontal="right"/>
    </xf>
    <xf numFmtId="164" fontId="20" fillId="6" borderId="0" xfId="0" applyNumberFormat="1" applyFont="1" applyFill="1"/>
    <xf numFmtId="0" fontId="3" fillId="6" borderId="0" xfId="5" applyNumberFormat="1" applyFont="1" applyFill="1" applyAlignment="1">
      <alignment horizontal="left" vertical="center"/>
    </xf>
    <xf numFmtId="164" fontId="21" fillId="6" borderId="0" xfId="0" applyNumberFormat="1" applyFont="1" applyFill="1" applyAlignment="1">
      <alignment horizontal="right"/>
    </xf>
    <xf numFmtId="4" fontId="1" fillId="6" borderId="0" xfId="2" applyNumberFormat="1" applyFont="1" applyFill="1" applyBorder="1"/>
    <xf numFmtId="164" fontId="1" fillId="6" borderId="0" xfId="2" applyNumberFormat="1" applyFill="1"/>
    <xf numFmtId="2" fontId="1" fillId="6" borderId="0" xfId="2" applyNumberFormat="1" applyFont="1" applyFill="1" applyBorder="1"/>
    <xf numFmtId="165" fontId="3" fillId="0" borderId="0" xfId="2" applyNumberFormat="1" applyFont="1" applyFill="1" applyBorder="1"/>
    <xf numFmtId="0" fontId="32" fillId="0" borderId="0" xfId="0" applyFont="1"/>
    <xf numFmtId="164" fontId="3" fillId="0" borderId="0" xfId="2" applyNumberFormat="1" applyFont="1" applyFill="1" applyBorder="1"/>
    <xf numFmtId="4" fontId="3" fillId="0" borderId="0" xfId="2" applyNumberFormat="1" applyFont="1" applyFill="1" applyBorder="1"/>
    <xf numFmtId="165" fontId="1" fillId="3" borderId="0" xfId="2" quotePrefix="1" applyNumberFormat="1" applyFont="1" applyFill="1" applyBorder="1"/>
    <xf numFmtId="4" fontId="3" fillId="6" borderId="0" xfId="2" applyNumberFormat="1" applyFont="1" applyFill="1" applyBorder="1"/>
    <xf numFmtId="164" fontId="35" fillId="0" borderId="0" xfId="2" applyNumberFormat="1" applyFont="1" applyFill="1" applyBorder="1"/>
    <xf numFmtId="165" fontId="3" fillId="0" borderId="0" xfId="2" applyNumberFormat="1" applyFont="1" applyFill="1" applyBorder="1" applyAlignment="1">
      <alignment vertical="top" wrapText="1"/>
    </xf>
    <xf numFmtId="164" fontId="3" fillId="7" borderId="0" xfId="2" applyNumberFormat="1" applyFont="1" applyFill="1" applyBorder="1"/>
    <xf numFmtId="4" fontId="3" fillId="7" borderId="0" xfId="2" applyNumberFormat="1" applyFont="1" applyFill="1" applyBorder="1"/>
    <xf numFmtId="164" fontId="15" fillId="7" borderId="0" xfId="0" applyNumberFormat="1" applyFont="1" applyFill="1"/>
    <xf numFmtId="4" fontId="15" fillId="7" borderId="0" xfId="0" applyNumberFormat="1" applyFont="1" applyFill="1"/>
    <xf numFmtId="3" fontId="15" fillId="7" borderId="0" xfId="0" applyNumberFormat="1" applyFont="1" applyFill="1"/>
    <xf numFmtId="0" fontId="36" fillId="0" borderId="0" xfId="0" applyFont="1"/>
    <xf numFmtId="0" fontId="37" fillId="0" borderId="0" xfId="5" quotePrefix="1" applyNumberFormat="1" applyFont="1" applyFill="1" applyAlignment="1">
      <alignment horizontal="left" vertical="center" indent="1"/>
    </xf>
    <xf numFmtId="0" fontId="38" fillId="0" borderId="0" xfId="0" applyFont="1"/>
    <xf numFmtId="0" fontId="37" fillId="0" borderId="0" xfId="0" quotePrefix="1" applyFont="1" applyFill="1" applyAlignment="1">
      <alignment horizontal="left" vertical="center" indent="1"/>
    </xf>
    <xf numFmtId="0" fontId="37" fillId="0" borderId="0" xfId="0" quotePrefix="1" applyFont="1"/>
    <xf numFmtId="164" fontId="37" fillId="6" borderId="0" xfId="0" applyNumberFormat="1" applyFont="1" applyFill="1" applyAlignment="1">
      <alignment horizontal="right"/>
    </xf>
    <xf numFmtId="166" fontId="0" fillId="0" borderId="0" xfId="0" applyNumberFormat="1"/>
    <xf numFmtId="168" fontId="0" fillId="0" borderId="0" xfId="0" applyNumberFormat="1"/>
    <xf numFmtId="4" fontId="20" fillId="0" borderId="0" xfId="0" applyNumberFormat="1" applyFont="1"/>
    <xf numFmtId="0" fontId="1" fillId="0" borderId="0" xfId="5" applyNumberFormat="1" applyFont="1" applyFill="1" applyAlignment="1">
      <alignment horizontal="left" vertical="center"/>
    </xf>
    <xf numFmtId="164" fontId="21" fillId="6" borderId="6" xfId="0" applyNumberFormat="1" applyFont="1" applyFill="1" applyBorder="1" applyAlignment="1">
      <alignment horizontal="right"/>
    </xf>
    <xf numFmtId="164" fontId="20" fillId="6" borderId="0" xfId="0" applyNumberFormat="1" applyFont="1" applyFill="1" applyAlignment="1">
      <alignment horizontal="right"/>
    </xf>
    <xf numFmtId="4" fontId="21" fillId="6" borderId="0" xfId="0" applyNumberFormat="1" applyFont="1" applyFill="1" applyAlignment="1">
      <alignment horizontal="right"/>
    </xf>
    <xf numFmtId="4" fontId="37" fillId="6" borderId="0" xfId="0" applyNumberFormat="1" applyFont="1" applyFill="1" applyAlignment="1">
      <alignment horizontal="right"/>
    </xf>
    <xf numFmtId="165" fontId="0" fillId="6" borderId="0" xfId="0" applyNumberFormat="1" applyFill="1"/>
    <xf numFmtId="0" fontId="18" fillId="6" borderId="0" xfId="0" applyFont="1" applyFill="1" applyAlignment="1">
      <alignment horizontal="left" vertical="center" wrapText="1"/>
    </xf>
    <xf numFmtId="0" fontId="18" fillId="6" borderId="0" xfId="0" applyFont="1" applyFill="1"/>
    <xf numFmtId="0" fontId="20" fillId="6" borderId="0" xfId="0" applyFont="1" applyFill="1"/>
    <xf numFmtId="167" fontId="28" fillId="0" borderId="0" xfId="0" applyNumberFormat="1" applyFont="1" applyFill="1" applyAlignment="1">
      <alignment horizontal="right" vertical="top" wrapText="1"/>
    </xf>
    <xf numFmtId="0" fontId="18" fillId="6" borderId="0" xfId="5" applyNumberFormat="1" applyFont="1" applyFill="1" applyAlignment="1">
      <alignment horizontal="left" vertical="center" wrapText="1"/>
    </xf>
    <xf numFmtId="0" fontId="21" fillId="6" borderId="0" xfId="0" applyFont="1" applyFill="1"/>
    <xf numFmtId="0" fontId="21" fillId="6" borderId="0" xfId="0" applyFont="1" applyFill="1" applyAlignment="1">
      <alignment wrapText="1"/>
    </xf>
    <xf numFmtId="0" fontId="0" fillId="6" borderId="0" xfId="0" applyFill="1"/>
    <xf numFmtId="164" fontId="1" fillId="6" borderId="0" xfId="2" applyNumberFormat="1" applyFont="1" applyFill="1" applyBorder="1"/>
    <xf numFmtId="4" fontId="15" fillId="6" borderId="0" xfId="0" applyNumberFormat="1" applyFont="1" applyFill="1"/>
    <xf numFmtId="3" fontId="15" fillId="6" borderId="0" xfId="0" applyNumberFormat="1" applyFont="1" applyFill="1"/>
    <xf numFmtId="164" fontId="15" fillId="7" borderId="0" xfId="0" applyNumberFormat="1" applyFont="1" applyFill="1" applyAlignment="1">
      <alignment horizontal="right"/>
    </xf>
    <xf numFmtId="2" fontId="15" fillId="0" borderId="0" xfId="0" applyNumberFormat="1" applyFont="1"/>
    <xf numFmtId="169" fontId="0" fillId="0" borderId="0" xfId="0" applyNumberFormat="1"/>
    <xf numFmtId="167" fontId="40" fillId="7" borderId="0" xfId="0" applyNumberFormat="1" applyFont="1" applyFill="1" applyAlignment="1">
      <alignment horizontal="right" vertical="top" wrapText="1"/>
    </xf>
    <xf numFmtId="166" fontId="32" fillId="0" borderId="0" xfId="0" applyNumberFormat="1" applyFont="1"/>
    <xf numFmtId="168" fontId="32" fillId="0" borderId="0" xfId="0" applyNumberFormat="1" applyFont="1"/>
    <xf numFmtId="164" fontId="21" fillId="6" borderId="0" xfId="0" applyNumberFormat="1" applyFont="1" applyFill="1" applyBorder="1" applyAlignment="1">
      <alignment horizontal="right"/>
    </xf>
    <xf numFmtId="0" fontId="13" fillId="5" borderId="0" xfId="0" applyFont="1" applyFill="1" applyAlignment="1">
      <alignment horizontal="right"/>
    </xf>
    <xf numFmtId="165" fontId="1" fillId="0" borderId="0" xfId="2" applyNumberFormat="1" applyFont="1" applyFill="1" applyBorder="1" applyAlignment="1">
      <alignment vertical="center" wrapText="1"/>
    </xf>
    <xf numFmtId="164" fontId="3" fillId="6" borderId="0" xfId="0" applyNumberFormat="1" applyFont="1" applyFill="1" applyAlignment="1">
      <alignment horizontal="right"/>
    </xf>
    <xf numFmtId="164" fontId="1" fillId="6" borderId="0" xfId="0" applyNumberFormat="1" applyFont="1" applyFill="1" applyAlignment="1">
      <alignment horizontal="right"/>
    </xf>
    <xf numFmtId="0" fontId="15" fillId="0" borderId="0" xfId="0" applyFont="1" applyAlignment="1">
      <alignment vertical="center" wrapText="1"/>
    </xf>
    <xf numFmtId="0" fontId="15" fillId="0" borderId="0" xfId="0" applyFont="1" applyAlignment="1">
      <alignment vertical="center"/>
    </xf>
    <xf numFmtId="164" fontId="15" fillId="0" borderId="0" xfId="0" applyNumberFormat="1" applyFont="1" applyAlignment="1">
      <alignment vertical="center"/>
    </xf>
    <xf numFmtId="164" fontId="15" fillId="6" borderId="0" xfId="0" applyNumberFormat="1" applyFont="1" applyFill="1" applyAlignment="1">
      <alignment vertical="center"/>
    </xf>
    <xf numFmtId="164" fontId="15" fillId="7" borderId="0" xfId="0" applyNumberFormat="1" applyFont="1" applyFill="1" applyAlignment="1">
      <alignment vertical="center"/>
    </xf>
    <xf numFmtId="2" fontId="15" fillId="0" borderId="0" xfId="0" applyNumberFormat="1" applyFont="1" applyAlignment="1">
      <alignment vertical="center"/>
    </xf>
    <xf numFmtId="0" fontId="9" fillId="0" borderId="0" xfId="0" applyFont="1" applyAlignment="1"/>
    <xf numFmtId="0" fontId="21" fillId="2" borderId="0" xfId="1" applyFont="1" applyFill="1" applyAlignment="1">
      <alignment horizontal="right" wrapText="1"/>
    </xf>
    <xf numFmtId="164" fontId="1" fillId="0" borderId="0" xfId="2" quotePrefix="1" applyNumberFormat="1" applyFont="1" applyFill="1" applyBorder="1" applyAlignment="1">
      <alignment horizontal="right"/>
    </xf>
    <xf numFmtId="164" fontId="3" fillId="7" borderId="0" xfId="2" quotePrefix="1" applyNumberFormat="1" applyFont="1" applyFill="1" applyBorder="1" applyAlignment="1">
      <alignment horizontal="right"/>
    </xf>
    <xf numFmtId="166" fontId="0" fillId="0" borderId="0" xfId="0" applyNumberFormat="1" applyFill="1"/>
    <xf numFmtId="166" fontId="32" fillId="0" borderId="0" xfId="0" applyNumberFormat="1" applyFont="1" applyFill="1"/>
    <xf numFmtId="164" fontId="32" fillId="0" borderId="0" xfId="0" applyNumberFormat="1" applyFont="1"/>
    <xf numFmtId="165" fontId="1" fillId="3" borderId="0" xfId="2" applyNumberFormat="1" applyFont="1" applyFill="1" applyBorder="1" applyAlignment="1">
      <alignment horizontal="left" vertical="top" wrapText="1"/>
    </xf>
    <xf numFmtId="165" fontId="1" fillId="0" borderId="0" xfId="2" applyNumberFormat="1" applyFont="1" applyFill="1" applyBorder="1" applyAlignment="1">
      <alignment horizontal="left" vertical="top" wrapText="1"/>
    </xf>
    <xf numFmtId="0" fontId="18" fillId="0" borderId="0" xfId="0" applyFont="1" applyAlignment="1">
      <alignment horizontal="left" wrapText="1"/>
    </xf>
    <xf numFmtId="14" fontId="11" fillId="5" borderId="0" xfId="0" applyNumberFormat="1" applyFont="1" applyFill="1" applyAlignment="1">
      <alignment horizontal="right" wrapText="1"/>
    </xf>
    <xf numFmtId="0" fontId="43" fillId="0" borderId="0" xfId="0" applyFont="1" applyAlignment="1">
      <alignment horizontal="left" wrapText="1"/>
    </xf>
    <xf numFmtId="0" fontId="1" fillId="0" borderId="0" xfId="1" applyFont="1" applyAlignment="1">
      <alignment horizontal="left" wrapText="1"/>
    </xf>
  </cellXfs>
  <cellStyles count="9">
    <cellStyle name="Kopf erste" xfId="8" xr:uid="{38BFDBF4-2441-43F6-B77D-83E4D7506BB7}"/>
    <cellStyle name="Kopf letzte" xfId="7" xr:uid="{085415B3-DE5F-4F33-B3D5-49E2270F97B2}"/>
    <cellStyle name="Standard" xfId="0" builtinId="0"/>
    <cellStyle name="Standard 2" xfId="1" xr:uid="{00000000-0005-0000-0000-000002000000}"/>
    <cellStyle name="Standard 3" xfId="2" xr:uid="{00000000-0005-0000-0000-000003000000}"/>
    <cellStyle name="Standard 4" xfId="4" xr:uid="{00000000-0005-0000-0000-000032000000}"/>
    <cellStyle name="Standard_ACVG" xfId="3" xr:uid="{00000000-0005-0000-0000-000004000000}"/>
    <cellStyle name="Titel" xfId="6" xr:uid="{6755D8BD-9F5D-49F4-9692-4D3C69998C80}"/>
    <cellStyle name="Zwischensumme" xfId="5" xr:uid="{B5323AAC-697F-4115-8968-7C903F4452CC}"/>
  </cellStyles>
  <dxfs count="0"/>
  <tableStyles count="0" defaultTableStyle="TableStyleMedium2" defaultPivotStyle="PivotStyleLight16"/>
  <colors>
    <mruColors>
      <color rgb="FF002A7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2.bin"/><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Z59"/>
  <sheetViews>
    <sheetView showGridLines="0" tabSelected="1" zoomScaleNormal="100" workbookViewId="0">
      <pane ySplit="3" topLeftCell="A4" activePane="bottomLeft" state="frozen"/>
      <selection activeCell="A41" sqref="A41"/>
      <selection pane="bottomLeft"/>
    </sheetView>
  </sheetViews>
  <sheetFormatPr baseColWidth="10" defaultRowHeight="15" outlineLevelCol="1" x14ac:dyDescent="0.25"/>
  <cols>
    <col min="1" max="1" width="41.5703125" customWidth="1"/>
    <col min="2" max="2" width="12.42578125" bestFit="1" customWidth="1"/>
    <col min="3" max="3" width="4.7109375" customWidth="1"/>
    <col min="4" max="7" width="11.42578125" hidden="1" customWidth="1" outlineLevel="1"/>
    <col min="8" max="8" width="11.42578125" customWidth="1" collapsed="1"/>
    <col min="9" max="9" width="4.7109375" customWidth="1"/>
    <col min="10" max="13" width="11.42578125" hidden="1" customWidth="1" outlineLevel="1"/>
    <col min="14" max="14" width="11.42578125" customWidth="1" collapsed="1"/>
    <col min="15" max="15" width="4.7109375" customWidth="1"/>
    <col min="17" max="20" width="11.42578125" customWidth="1"/>
    <col min="21" max="21" width="4.7109375" customWidth="1"/>
  </cols>
  <sheetData>
    <row r="1" spans="1:26" ht="17.25" x14ac:dyDescent="0.3">
      <c r="A1" s="9" t="s">
        <v>65</v>
      </c>
    </row>
    <row r="3" spans="1:26" x14ac:dyDescent="0.25">
      <c r="A3" s="21" t="s">
        <v>219</v>
      </c>
      <c r="B3" s="21" t="s">
        <v>46</v>
      </c>
      <c r="D3" s="19" t="s">
        <v>23</v>
      </c>
      <c r="E3" s="19" t="s">
        <v>24</v>
      </c>
      <c r="F3" s="19" t="s">
        <v>25</v>
      </c>
      <c r="G3" s="19" t="s">
        <v>26</v>
      </c>
      <c r="H3" s="20" t="s">
        <v>27</v>
      </c>
      <c r="I3" s="8"/>
      <c r="J3" s="19" t="s">
        <v>55</v>
      </c>
      <c r="K3" s="19" t="s">
        <v>56</v>
      </c>
      <c r="L3" s="19" t="s">
        <v>57</v>
      </c>
      <c r="M3" s="19" t="s">
        <v>61</v>
      </c>
      <c r="N3" s="20" t="s">
        <v>66</v>
      </c>
      <c r="O3" s="8"/>
      <c r="P3" s="19" t="s">
        <v>69</v>
      </c>
      <c r="Q3" s="19" t="s">
        <v>150</v>
      </c>
      <c r="R3" s="19" t="s">
        <v>167</v>
      </c>
      <c r="S3" s="19" t="s">
        <v>170</v>
      </c>
      <c r="T3" s="20" t="s">
        <v>171</v>
      </c>
      <c r="U3" s="8"/>
      <c r="V3" s="19" t="s">
        <v>202</v>
      </c>
      <c r="W3" s="19" t="s">
        <v>213</v>
      </c>
      <c r="X3" s="19" t="s">
        <v>224</v>
      </c>
      <c r="Y3" s="19" t="s">
        <v>251</v>
      </c>
      <c r="Z3" s="20" t="s">
        <v>252</v>
      </c>
    </row>
    <row r="4" spans="1:26" x14ac:dyDescent="0.25">
      <c r="A4" s="4" t="s">
        <v>29</v>
      </c>
      <c r="B4" s="14" t="s">
        <v>47</v>
      </c>
      <c r="D4" s="11">
        <v>461</v>
      </c>
      <c r="E4" s="11">
        <v>440.1</v>
      </c>
      <c r="F4" s="11">
        <v>425</v>
      </c>
      <c r="G4" s="11">
        <v>389.5</v>
      </c>
      <c r="H4" s="12">
        <v>1715.6</v>
      </c>
      <c r="I4" s="8"/>
      <c r="J4" s="11">
        <v>453.7</v>
      </c>
      <c r="K4" s="11">
        <v>404.6</v>
      </c>
      <c r="L4" s="11">
        <v>373</v>
      </c>
      <c r="M4" s="40">
        <v>470.2</v>
      </c>
      <c r="N4" s="41">
        <v>1701.5</v>
      </c>
      <c r="O4" s="8"/>
      <c r="P4" s="11">
        <v>469</v>
      </c>
      <c r="Q4" s="11">
        <v>473.7</v>
      </c>
      <c r="R4" s="11">
        <v>529.1</v>
      </c>
      <c r="S4" s="40">
        <v>800.3</v>
      </c>
      <c r="T4" s="41">
        <v>2272.1</v>
      </c>
      <c r="U4" s="8"/>
      <c r="V4" s="11">
        <v>944.1</v>
      </c>
      <c r="W4" s="11">
        <v>1244.2</v>
      </c>
      <c r="X4" s="11">
        <v>1162.8</v>
      </c>
      <c r="Y4" s="38">
        <v>1114.5999999999999</v>
      </c>
      <c r="Z4" s="41">
        <v>4465.6000000000004</v>
      </c>
    </row>
    <row r="5" spans="1:26" ht="15.75" thickBot="1" x14ac:dyDescent="0.3">
      <c r="A5" s="4" t="s">
        <v>62</v>
      </c>
      <c r="B5" s="14" t="s">
        <v>47</v>
      </c>
      <c r="D5" s="11">
        <v>231.8</v>
      </c>
      <c r="E5" s="11">
        <v>187.7</v>
      </c>
      <c r="F5" s="11">
        <v>198.5</v>
      </c>
      <c r="G5" s="11">
        <v>207.5</v>
      </c>
      <c r="H5" s="12">
        <v>825.5</v>
      </c>
      <c r="I5" s="8"/>
      <c r="J5" s="11">
        <v>193.3</v>
      </c>
      <c r="K5" s="11">
        <v>185.7</v>
      </c>
      <c r="L5" s="11">
        <v>193.1</v>
      </c>
      <c r="M5" s="11">
        <v>158.5</v>
      </c>
      <c r="N5" s="12">
        <v>730.6</v>
      </c>
      <c r="O5" s="8"/>
      <c r="P5" s="11">
        <v>264.3</v>
      </c>
      <c r="Q5" s="11">
        <v>190.5</v>
      </c>
      <c r="R5" s="11">
        <v>217.2</v>
      </c>
      <c r="S5" s="11">
        <v>269.10000000000002</v>
      </c>
      <c r="T5" s="12">
        <v>941</v>
      </c>
      <c r="U5" s="8"/>
      <c r="V5" s="11">
        <v>268.19999999999993</v>
      </c>
      <c r="W5" s="11">
        <v>265.7</v>
      </c>
      <c r="X5" s="11">
        <v>307.10000000000002</v>
      </c>
      <c r="Y5" s="38">
        <v>369.9</v>
      </c>
      <c r="Z5" s="41">
        <v>1211</v>
      </c>
    </row>
    <row r="6" spans="1:26" ht="15.75" thickBot="1" x14ac:dyDescent="0.3">
      <c r="A6" s="5" t="s">
        <v>28</v>
      </c>
      <c r="B6" s="14" t="s">
        <v>47</v>
      </c>
      <c r="D6" s="10">
        <v>692.8</v>
      </c>
      <c r="E6" s="10">
        <v>627.79999999999995</v>
      </c>
      <c r="F6" s="10">
        <v>623.5</v>
      </c>
      <c r="G6" s="10">
        <v>597</v>
      </c>
      <c r="H6" s="13">
        <v>2541.1</v>
      </c>
      <c r="I6" s="8"/>
      <c r="J6" s="10">
        <v>647</v>
      </c>
      <c r="K6" s="10">
        <v>590.30000000000007</v>
      </c>
      <c r="L6" s="10">
        <v>566.1</v>
      </c>
      <c r="M6" s="10">
        <v>628.70000000000005</v>
      </c>
      <c r="N6" s="13">
        <v>2432.1</v>
      </c>
      <c r="O6" s="8"/>
      <c r="P6" s="10">
        <v>733.3</v>
      </c>
      <c r="Q6" s="10">
        <v>664.2</v>
      </c>
      <c r="R6" s="10">
        <v>746.3</v>
      </c>
      <c r="S6" s="10">
        <v>1069.4000000000001</v>
      </c>
      <c r="T6" s="13">
        <v>3213.1</v>
      </c>
      <c r="U6" s="8"/>
      <c r="V6" s="10">
        <v>1212.3</v>
      </c>
      <c r="W6" s="10">
        <v>1509.9</v>
      </c>
      <c r="X6" s="10">
        <v>1469.9</v>
      </c>
      <c r="Y6" s="10">
        <v>1484.5</v>
      </c>
      <c r="Z6" s="13">
        <v>5676.6</v>
      </c>
    </row>
    <row r="7" spans="1:26" ht="15.75" thickBot="1" x14ac:dyDescent="0.3">
      <c r="A7" s="6"/>
      <c r="B7" s="14"/>
      <c r="D7" s="11"/>
      <c r="E7" s="11"/>
      <c r="F7" s="11"/>
      <c r="G7" s="11"/>
      <c r="H7" s="11"/>
      <c r="I7" s="8"/>
      <c r="J7" s="11"/>
      <c r="K7" s="11"/>
      <c r="L7" s="11"/>
      <c r="M7" s="11"/>
      <c r="N7" s="11"/>
      <c r="O7" s="8"/>
      <c r="P7" s="11"/>
      <c r="Q7" s="11"/>
      <c r="R7" s="11"/>
      <c r="S7" s="11"/>
      <c r="T7" s="11"/>
      <c r="U7" s="8"/>
      <c r="V7" s="11"/>
      <c r="W7" s="11"/>
      <c r="X7" s="11"/>
    </row>
    <row r="8" spans="1:26" ht="15.75" thickBot="1" x14ac:dyDescent="0.3">
      <c r="A8" s="21" t="s">
        <v>258</v>
      </c>
      <c r="B8" s="14" t="s">
        <v>47</v>
      </c>
      <c r="D8" s="13">
        <v>162.30000000000001</v>
      </c>
      <c r="E8" s="13">
        <v>116.5</v>
      </c>
      <c r="F8" s="13">
        <v>55.3</v>
      </c>
      <c r="G8" s="13">
        <v>76.3</v>
      </c>
      <c r="H8" s="13">
        <v>410.4</v>
      </c>
      <c r="I8" s="8"/>
      <c r="J8" s="10">
        <v>99.3</v>
      </c>
      <c r="K8" s="10">
        <v>52.8</v>
      </c>
      <c r="L8" s="10">
        <v>76.3</v>
      </c>
      <c r="M8" s="10">
        <v>38.6</v>
      </c>
      <c r="N8" s="13">
        <v>267</v>
      </c>
      <c r="O8" s="8"/>
      <c r="P8" s="10">
        <v>126</v>
      </c>
      <c r="Q8" s="10">
        <v>111.5</v>
      </c>
      <c r="R8" s="10">
        <v>120.7</v>
      </c>
      <c r="S8" s="10">
        <v>489.9</v>
      </c>
      <c r="T8" s="13">
        <v>848.1</v>
      </c>
      <c r="U8" s="8"/>
      <c r="V8" s="10">
        <v>524.1</v>
      </c>
      <c r="W8" s="10">
        <v>706.4</v>
      </c>
      <c r="X8" s="10">
        <v>633.29999999999995</v>
      </c>
      <c r="Y8" s="10">
        <v>559.20000000000005</v>
      </c>
      <c r="Z8" s="13">
        <v>2422.9</v>
      </c>
    </row>
    <row r="9" spans="1:26" x14ac:dyDescent="0.25">
      <c r="A9" s="6"/>
      <c r="B9" s="14"/>
      <c r="D9" s="11"/>
      <c r="E9" s="11"/>
      <c r="F9" s="11"/>
      <c r="G9" s="11"/>
      <c r="H9" s="11"/>
      <c r="I9" s="8"/>
      <c r="J9" s="11"/>
      <c r="K9" s="11"/>
      <c r="L9" s="11"/>
      <c r="M9" s="11"/>
      <c r="N9" s="11"/>
      <c r="O9" s="8"/>
      <c r="P9" s="11"/>
      <c r="Q9" s="11"/>
      <c r="R9" s="11"/>
      <c r="S9" s="11"/>
      <c r="T9" s="11"/>
      <c r="U9" s="8"/>
      <c r="V9" s="11"/>
      <c r="W9" s="11"/>
    </row>
    <row r="10" spans="1:26" x14ac:dyDescent="0.25">
      <c r="A10" s="7" t="s">
        <v>44</v>
      </c>
      <c r="B10" s="17"/>
      <c r="D10" s="18"/>
      <c r="E10" s="18"/>
      <c r="F10" s="18"/>
      <c r="G10" s="18"/>
      <c r="H10" s="18"/>
      <c r="I10" s="8"/>
      <c r="J10" s="18"/>
      <c r="K10" s="18"/>
      <c r="L10" s="37"/>
      <c r="M10" s="37"/>
      <c r="N10" s="18"/>
      <c r="O10" s="8"/>
      <c r="P10" s="18"/>
      <c r="Q10" s="18"/>
      <c r="R10" s="18"/>
      <c r="S10" s="37"/>
      <c r="T10" s="18"/>
      <c r="U10" s="8"/>
      <c r="V10" s="18"/>
      <c r="W10" s="18"/>
    </row>
    <row r="11" spans="1:26" x14ac:dyDescent="0.25">
      <c r="A11" s="21" t="s">
        <v>45</v>
      </c>
      <c r="B11" s="21" t="s">
        <v>46</v>
      </c>
      <c r="D11" s="19" t="s">
        <v>23</v>
      </c>
      <c r="E11" s="19" t="s">
        <v>24</v>
      </c>
      <c r="F11" s="19" t="s">
        <v>25</v>
      </c>
      <c r="G11" s="19" t="s">
        <v>26</v>
      </c>
      <c r="H11" s="20" t="s">
        <v>27</v>
      </c>
      <c r="I11" s="8"/>
      <c r="J11" s="19" t="s">
        <v>55</v>
      </c>
      <c r="K11" s="19" t="s">
        <v>56</v>
      </c>
      <c r="L11" s="19" t="s">
        <v>57</v>
      </c>
      <c r="M11" s="19" t="s">
        <v>61</v>
      </c>
      <c r="N11" s="20" t="s">
        <v>66</v>
      </c>
      <c r="O11" s="8"/>
      <c r="P11" s="19" t="s">
        <v>69</v>
      </c>
      <c r="Q11" s="19" t="s">
        <v>150</v>
      </c>
      <c r="R11" s="19" t="s">
        <v>167</v>
      </c>
      <c r="S11" s="19" t="s">
        <v>170</v>
      </c>
      <c r="T11" s="20" t="s">
        <v>171</v>
      </c>
      <c r="U11" s="8"/>
      <c r="V11" s="19" t="s">
        <v>202</v>
      </c>
      <c r="W11" s="19" t="s">
        <v>213</v>
      </c>
      <c r="X11" s="19" t="s">
        <v>224</v>
      </c>
      <c r="Y11" s="19" t="s">
        <v>251</v>
      </c>
      <c r="Z11" s="20" t="s">
        <v>252</v>
      </c>
    </row>
    <row r="12" spans="1:26" x14ac:dyDescent="0.25">
      <c r="A12" s="14"/>
      <c r="B12" s="14"/>
      <c r="D12" s="14"/>
      <c r="E12" s="14"/>
      <c r="F12" s="14"/>
      <c r="G12" s="14"/>
      <c r="H12" s="14"/>
      <c r="I12" s="8"/>
      <c r="J12" s="14"/>
      <c r="K12" s="14"/>
      <c r="L12" s="14"/>
      <c r="M12" s="14"/>
      <c r="N12" s="14"/>
      <c r="O12" s="8"/>
      <c r="P12" s="14"/>
      <c r="Q12" s="14"/>
      <c r="R12" s="14"/>
      <c r="S12" s="14"/>
      <c r="T12" s="14"/>
      <c r="U12" s="8"/>
      <c r="V12" s="14"/>
      <c r="W12" s="14"/>
      <c r="X12" s="124"/>
    </row>
    <row r="13" spans="1:26" x14ac:dyDescent="0.25">
      <c r="A13" s="14" t="s">
        <v>30</v>
      </c>
      <c r="B13" s="14" t="s">
        <v>47</v>
      </c>
      <c r="D13" s="14">
        <v>461</v>
      </c>
      <c r="E13" s="14">
        <v>440.1</v>
      </c>
      <c r="F13" s="14">
        <v>425</v>
      </c>
      <c r="G13" s="14">
        <v>389.5</v>
      </c>
      <c r="H13" s="14">
        <v>1715.6</v>
      </c>
      <c r="I13" s="8"/>
      <c r="J13" s="15">
        <v>453.7</v>
      </c>
      <c r="K13" s="15">
        <v>404.6</v>
      </c>
      <c r="L13" s="15">
        <v>373</v>
      </c>
      <c r="M13" s="15">
        <v>470.2</v>
      </c>
      <c r="N13" s="15">
        <v>1701.5</v>
      </c>
      <c r="O13" s="8"/>
      <c r="P13" s="14">
        <v>469</v>
      </c>
      <c r="Q13" s="14">
        <v>473.70000000000005</v>
      </c>
      <c r="R13" s="14">
        <v>529.1</v>
      </c>
      <c r="S13" s="15">
        <v>800.3</v>
      </c>
      <c r="T13" s="91">
        <v>2272.1</v>
      </c>
      <c r="U13" s="8"/>
      <c r="V13" s="14">
        <v>944.1</v>
      </c>
      <c r="W13" s="11">
        <v>1244.2</v>
      </c>
      <c r="X13" s="11">
        <v>1162.8</v>
      </c>
      <c r="Y13" s="108">
        <v>1114.5999999999999</v>
      </c>
      <c r="Z13" s="132">
        <v>4465.6000000000004</v>
      </c>
    </row>
    <row r="14" spans="1:26" x14ac:dyDescent="0.25">
      <c r="A14" s="14" t="s">
        <v>31</v>
      </c>
      <c r="B14" s="14" t="s">
        <v>47</v>
      </c>
      <c r="D14" s="14">
        <v>246</v>
      </c>
      <c r="E14" s="14">
        <v>280.2</v>
      </c>
      <c r="F14" s="14">
        <v>269.5</v>
      </c>
      <c r="G14" s="14">
        <v>200.2</v>
      </c>
      <c r="H14" s="14">
        <v>995.8</v>
      </c>
      <c r="I14" s="8"/>
      <c r="J14" s="15">
        <v>245.9</v>
      </c>
      <c r="K14" s="15">
        <v>232.8</v>
      </c>
      <c r="L14" s="15">
        <v>212.7</v>
      </c>
      <c r="M14" s="15">
        <v>265.39999999999998</v>
      </c>
      <c r="N14" s="38">
        <v>956.80000000000007</v>
      </c>
      <c r="O14" s="8"/>
      <c r="P14" s="14">
        <v>252.5</v>
      </c>
      <c r="Q14" s="14">
        <v>278.10000000000002</v>
      </c>
      <c r="R14" s="14">
        <v>324.39999999999998</v>
      </c>
      <c r="S14" s="15">
        <v>494.3</v>
      </c>
      <c r="T14" s="91">
        <v>1349.3</v>
      </c>
      <c r="U14" s="8"/>
      <c r="V14" s="14">
        <v>625.29999999999995</v>
      </c>
      <c r="W14" s="11">
        <v>849.2</v>
      </c>
      <c r="X14" s="11">
        <v>779.5</v>
      </c>
      <c r="Y14" s="108">
        <v>722.5</v>
      </c>
      <c r="Z14" s="132">
        <v>2976.5</v>
      </c>
    </row>
    <row r="15" spans="1:26" x14ac:dyDescent="0.25">
      <c r="A15" s="14" t="s">
        <v>32</v>
      </c>
      <c r="B15" s="14" t="s">
        <v>47</v>
      </c>
      <c r="D15" s="14">
        <v>214.9</v>
      </c>
      <c r="E15" s="14">
        <v>160</v>
      </c>
      <c r="F15" s="14">
        <v>155.5</v>
      </c>
      <c r="G15" s="14">
        <v>189.5</v>
      </c>
      <c r="H15" s="14">
        <v>720</v>
      </c>
      <c r="I15" s="8"/>
      <c r="J15" s="15">
        <v>207.8</v>
      </c>
      <c r="K15" s="15">
        <v>171.8</v>
      </c>
      <c r="L15" s="15">
        <v>160.30000000000001</v>
      </c>
      <c r="M15" s="15">
        <v>204.8</v>
      </c>
      <c r="N15" s="38">
        <v>744.7</v>
      </c>
      <c r="O15" s="8"/>
      <c r="P15" s="14">
        <v>216.5</v>
      </c>
      <c r="Q15" s="14">
        <v>195.6</v>
      </c>
      <c r="R15" s="14">
        <v>204.7</v>
      </c>
      <c r="S15" s="15">
        <v>306</v>
      </c>
      <c r="T15" s="91">
        <v>922.8</v>
      </c>
      <c r="U15" s="8"/>
      <c r="V15" s="14">
        <v>318.8</v>
      </c>
      <c r="W15" s="11">
        <v>395</v>
      </c>
      <c r="X15" s="11">
        <v>383.3</v>
      </c>
      <c r="Y15" s="108">
        <v>392.1</v>
      </c>
      <c r="Z15" s="132">
        <v>1489.2</v>
      </c>
    </row>
    <row r="16" spans="1:26" x14ac:dyDescent="0.25">
      <c r="A16" s="14" t="s">
        <v>33</v>
      </c>
      <c r="B16" s="14" t="s">
        <v>48</v>
      </c>
      <c r="C16" s="35"/>
      <c r="D16" s="34">
        <v>1.64</v>
      </c>
      <c r="E16" s="34">
        <v>1.61</v>
      </c>
      <c r="F16" s="34">
        <v>1.52</v>
      </c>
      <c r="G16" s="34">
        <v>1.53</v>
      </c>
      <c r="H16" s="34">
        <v>6.3</v>
      </c>
      <c r="I16" s="8"/>
      <c r="J16" s="45">
        <v>1.9</v>
      </c>
      <c r="K16" s="45">
        <v>1.75</v>
      </c>
      <c r="L16" s="45">
        <v>1.66</v>
      </c>
      <c r="M16" s="45">
        <v>1.99</v>
      </c>
      <c r="N16" s="46">
        <v>7.3</v>
      </c>
      <c r="O16" s="8"/>
      <c r="P16" s="34">
        <v>2.0099999999999998</v>
      </c>
      <c r="Q16" s="34">
        <v>1.8900000000000001</v>
      </c>
      <c r="R16" s="34">
        <v>1.76</v>
      </c>
      <c r="S16" s="45">
        <v>1.96</v>
      </c>
      <c r="T16" s="94">
        <v>7.62</v>
      </c>
      <c r="U16" s="8"/>
      <c r="V16" s="34">
        <v>1.79</v>
      </c>
      <c r="W16" s="34">
        <v>1.87</v>
      </c>
      <c r="X16" s="34">
        <v>1.56</v>
      </c>
      <c r="Y16" s="109">
        <v>1.89</v>
      </c>
      <c r="Z16" s="133">
        <v>7.11</v>
      </c>
    </row>
    <row r="17" spans="1:26" x14ac:dyDescent="0.25">
      <c r="A17" s="14" t="s">
        <v>34</v>
      </c>
      <c r="B17" s="14" t="s">
        <v>48</v>
      </c>
      <c r="C17" s="35"/>
      <c r="D17" s="34">
        <v>0.92</v>
      </c>
      <c r="E17" s="34">
        <v>1.08</v>
      </c>
      <c r="F17" s="34">
        <v>1.01</v>
      </c>
      <c r="G17" s="34">
        <v>0.88</v>
      </c>
      <c r="H17" s="34">
        <v>3.88</v>
      </c>
      <c r="I17" s="8"/>
      <c r="J17" s="45">
        <v>1.22</v>
      </c>
      <c r="K17" s="45">
        <v>1.1499999999999999</v>
      </c>
      <c r="L17" s="45">
        <v>1.07</v>
      </c>
      <c r="M17" s="45">
        <v>1.24</v>
      </c>
      <c r="N17" s="46">
        <v>4.6800000000000006</v>
      </c>
      <c r="O17" s="8"/>
      <c r="P17" s="34">
        <v>1.24</v>
      </c>
      <c r="Q17" s="34">
        <v>1.21</v>
      </c>
      <c r="R17" s="34">
        <v>1.0900000000000001</v>
      </c>
      <c r="S17" s="45">
        <v>1.1399999999999999</v>
      </c>
      <c r="T17" s="92">
        <v>4.6900000000000004</v>
      </c>
      <c r="U17" s="8"/>
      <c r="V17" s="34">
        <v>1.1100000000000001</v>
      </c>
      <c r="W17" s="34">
        <v>1.18</v>
      </c>
      <c r="X17" s="34">
        <v>0.95</v>
      </c>
      <c r="Y17" s="109">
        <v>1.2</v>
      </c>
      <c r="Z17" s="133">
        <v>4.4400000000000004</v>
      </c>
    </row>
    <row r="18" spans="1:26" x14ac:dyDescent="0.25">
      <c r="A18" s="14" t="s">
        <v>35</v>
      </c>
      <c r="B18" s="14" t="s">
        <v>48</v>
      </c>
      <c r="C18" s="35"/>
      <c r="D18" s="34">
        <v>0.72</v>
      </c>
      <c r="E18" s="34">
        <v>0.54</v>
      </c>
      <c r="F18" s="34">
        <v>0.51</v>
      </c>
      <c r="G18" s="34">
        <v>0.65</v>
      </c>
      <c r="H18" s="34">
        <v>2.42</v>
      </c>
      <c r="I18" s="8"/>
      <c r="J18" s="45">
        <v>0.68</v>
      </c>
      <c r="K18" s="45">
        <v>0.6</v>
      </c>
      <c r="L18" s="45">
        <v>0.57999999999999996</v>
      </c>
      <c r="M18" s="45">
        <v>0.75</v>
      </c>
      <c r="N18" s="46">
        <v>2.62</v>
      </c>
      <c r="O18" s="8"/>
      <c r="P18" s="34">
        <v>0.77</v>
      </c>
      <c r="Q18" s="34">
        <v>0.68</v>
      </c>
      <c r="R18" s="34">
        <v>0.67</v>
      </c>
      <c r="S18" s="45">
        <v>0.81</v>
      </c>
      <c r="T18" s="92">
        <v>2.94</v>
      </c>
      <c r="U18" s="8"/>
      <c r="V18" s="34">
        <v>0.69</v>
      </c>
      <c r="W18" s="34">
        <v>0.69</v>
      </c>
      <c r="X18" s="34">
        <v>0.61</v>
      </c>
      <c r="Y18" s="109">
        <v>0.68</v>
      </c>
      <c r="Z18" s="133">
        <v>2.67</v>
      </c>
    </row>
    <row r="19" spans="1:26" x14ac:dyDescent="0.25">
      <c r="A19" s="14" t="s">
        <v>36</v>
      </c>
      <c r="B19" s="14"/>
      <c r="D19" s="14"/>
      <c r="E19" s="14"/>
      <c r="F19" s="14"/>
      <c r="G19" s="14"/>
      <c r="H19" s="14"/>
      <c r="I19" s="8"/>
      <c r="J19" s="15"/>
      <c r="K19" s="15"/>
      <c r="L19" s="15"/>
      <c r="M19" s="15"/>
      <c r="N19" s="15"/>
      <c r="O19" s="8"/>
      <c r="P19" s="14"/>
      <c r="Q19" s="14"/>
      <c r="R19" s="14"/>
      <c r="S19" s="15"/>
      <c r="T19" s="89"/>
      <c r="U19" s="8"/>
      <c r="V19" s="14"/>
      <c r="W19" s="14"/>
      <c r="X19" s="14"/>
      <c r="Z19" s="90"/>
    </row>
    <row r="20" spans="1:26" x14ac:dyDescent="0.25">
      <c r="A20" s="14" t="s">
        <v>37</v>
      </c>
      <c r="B20" s="14" t="s">
        <v>47</v>
      </c>
      <c r="D20" s="14">
        <v>274.39999999999998</v>
      </c>
      <c r="E20" s="14">
        <v>209.5</v>
      </c>
      <c r="F20" s="14">
        <v>182.6</v>
      </c>
      <c r="G20" s="14">
        <v>208.2</v>
      </c>
      <c r="H20" s="14">
        <v>874.6</v>
      </c>
      <c r="I20" s="8"/>
      <c r="J20" s="15">
        <v>263.60000000000002</v>
      </c>
      <c r="K20" s="15">
        <v>195.6</v>
      </c>
      <c r="L20" s="15">
        <v>176.2</v>
      </c>
      <c r="M20" s="15">
        <v>196.2</v>
      </c>
      <c r="N20" s="38">
        <v>831.60000000000014</v>
      </c>
      <c r="O20" s="8"/>
      <c r="P20" s="14">
        <v>250.6</v>
      </c>
      <c r="Q20" s="14">
        <v>202.1</v>
      </c>
      <c r="R20" s="14">
        <v>200.5</v>
      </c>
      <c r="S20" s="15">
        <v>297.7</v>
      </c>
      <c r="T20" s="91">
        <v>950.9</v>
      </c>
      <c r="U20" s="8"/>
      <c r="V20" s="14">
        <v>349.9</v>
      </c>
      <c r="W20" s="14">
        <v>543</v>
      </c>
      <c r="X20" s="14">
        <v>372</v>
      </c>
      <c r="Y20" s="108">
        <v>406.8</v>
      </c>
      <c r="Z20" s="132">
        <v>1671.6</v>
      </c>
    </row>
    <row r="21" spans="1:26" x14ac:dyDescent="0.25">
      <c r="A21" s="14" t="s">
        <v>38</v>
      </c>
      <c r="B21" s="14" t="s">
        <v>47</v>
      </c>
      <c r="D21" s="14">
        <v>186.6</v>
      </c>
      <c r="E21" s="14">
        <v>230.6</v>
      </c>
      <c r="F21" s="14">
        <v>242.5</v>
      </c>
      <c r="G21" s="14">
        <v>181.4</v>
      </c>
      <c r="H21" s="14">
        <v>841</v>
      </c>
      <c r="I21" s="8"/>
      <c r="J21" s="15">
        <v>190.1</v>
      </c>
      <c r="K21" s="15">
        <v>209</v>
      </c>
      <c r="L21" s="15">
        <v>196.7</v>
      </c>
      <c r="M21" s="15">
        <v>274</v>
      </c>
      <c r="N21" s="38">
        <v>869.8</v>
      </c>
      <c r="O21" s="8"/>
      <c r="P21" s="14">
        <v>218.4</v>
      </c>
      <c r="Q21" s="14">
        <v>271.60000000000002</v>
      </c>
      <c r="R21" s="14">
        <v>328.6</v>
      </c>
      <c r="S21" s="15">
        <v>502.6</v>
      </c>
      <c r="T21" s="91">
        <v>1321.2</v>
      </c>
      <c r="U21" s="8"/>
      <c r="V21" s="14">
        <v>594.20000000000005</v>
      </c>
      <c r="W21" s="14">
        <v>701.2</v>
      </c>
      <c r="X21" s="14">
        <v>790.8</v>
      </c>
      <c r="Y21" s="108">
        <f>Y13-Y20</f>
        <v>707.8</v>
      </c>
      <c r="Z21" s="132">
        <f>Z13-Z20</f>
        <v>2794.0000000000005</v>
      </c>
    </row>
    <row r="22" spans="1:26" x14ac:dyDescent="0.25">
      <c r="A22" s="16" t="s">
        <v>39</v>
      </c>
      <c r="B22" s="16" t="s">
        <v>49</v>
      </c>
      <c r="D22" s="16">
        <v>211.9</v>
      </c>
      <c r="E22" s="16">
        <v>259.2</v>
      </c>
      <c r="F22" s="16">
        <v>269.60000000000002</v>
      </c>
      <c r="G22" s="16">
        <v>200.8</v>
      </c>
      <c r="H22" s="16">
        <v>941.5</v>
      </c>
      <c r="I22" s="8"/>
      <c r="J22" s="47">
        <v>209.7</v>
      </c>
      <c r="K22" s="47">
        <v>230.2</v>
      </c>
      <c r="L22" s="47">
        <v>229.9</v>
      </c>
      <c r="M22" s="47">
        <v>326.8</v>
      </c>
      <c r="N22" s="47">
        <v>996.59999999999991</v>
      </c>
      <c r="O22" s="8"/>
      <c r="P22" s="16">
        <v>263.10000000000002</v>
      </c>
      <c r="Q22" s="16">
        <v>327.5</v>
      </c>
      <c r="R22" s="16">
        <v>387.4</v>
      </c>
      <c r="S22" s="47">
        <v>584.5</v>
      </c>
      <c r="T22" s="95">
        <v>1562.5</v>
      </c>
      <c r="U22" s="8"/>
      <c r="V22" s="16">
        <v>666.5</v>
      </c>
      <c r="W22" s="16">
        <v>746.5</v>
      </c>
      <c r="X22" s="16">
        <v>796.3</v>
      </c>
      <c r="Y22" s="16">
        <v>722.3</v>
      </c>
      <c r="Z22" s="95">
        <v>2931.6</v>
      </c>
    </row>
    <row r="23" spans="1:26" x14ac:dyDescent="0.25">
      <c r="A23" s="14" t="s">
        <v>40</v>
      </c>
      <c r="B23" s="14"/>
      <c r="D23" s="14"/>
      <c r="E23" s="14"/>
      <c r="F23" s="14"/>
      <c r="G23" s="14"/>
      <c r="H23" s="14"/>
      <c r="I23" s="8"/>
      <c r="J23" s="15"/>
      <c r="K23" s="15"/>
      <c r="L23" s="15"/>
      <c r="M23" s="15"/>
      <c r="N23" s="15"/>
      <c r="O23" s="8"/>
      <c r="P23" s="14"/>
      <c r="Q23" s="14"/>
      <c r="R23" s="14"/>
      <c r="S23" s="15"/>
      <c r="T23" s="89"/>
      <c r="U23" s="8"/>
      <c r="V23" s="14"/>
      <c r="W23" s="14"/>
      <c r="X23" s="14"/>
      <c r="Z23" s="90"/>
    </row>
    <row r="24" spans="1:26" x14ac:dyDescent="0.25">
      <c r="A24" s="14" t="s">
        <v>41</v>
      </c>
      <c r="B24" s="14" t="s">
        <v>48</v>
      </c>
      <c r="C24" s="35"/>
      <c r="D24" s="34">
        <v>0.98</v>
      </c>
      <c r="E24" s="34">
        <v>0.75</v>
      </c>
      <c r="F24" s="34">
        <v>0.66</v>
      </c>
      <c r="G24" s="34">
        <v>0.78</v>
      </c>
      <c r="H24" s="34">
        <v>3.16</v>
      </c>
      <c r="I24" s="8"/>
      <c r="J24" s="45">
        <v>0.93</v>
      </c>
      <c r="K24" s="45">
        <v>0.76</v>
      </c>
      <c r="L24" s="48">
        <v>0.69</v>
      </c>
      <c r="M24" s="46">
        <v>0.78</v>
      </c>
      <c r="N24" s="46">
        <v>3.16</v>
      </c>
      <c r="O24" s="8"/>
      <c r="P24" s="34">
        <v>0.97</v>
      </c>
      <c r="Q24" s="34">
        <v>0.77</v>
      </c>
      <c r="R24" s="34">
        <v>0.69</v>
      </c>
      <c r="S24" s="46">
        <v>0.8</v>
      </c>
      <c r="T24" s="92">
        <v>3.23</v>
      </c>
      <c r="U24" s="8"/>
      <c r="V24" s="34">
        <v>0.76</v>
      </c>
      <c r="W24" s="34">
        <v>0.84</v>
      </c>
      <c r="X24" s="34">
        <v>0.55000000000000004</v>
      </c>
      <c r="Y24" s="109">
        <v>0.66</v>
      </c>
      <c r="Z24" s="133">
        <v>2.81</v>
      </c>
    </row>
    <row r="25" spans="1:26" x14ac:dyDescent="0.25">
      <c r="A25" s="14" t="s">
        <v>42</v>
      </c>
      <c r="B25" s="14" t="s">
        <v>48</v>
      </c>
      <c r="C25" s="35"/>
      <c r="D25" s="34">
        <v>0.66</v>
      </c>
      <c r="E25" s="34">
        <v>0.87</v>
      </c>
      <c r="F25" s="34">
        <v>0.86</v>
      </c>
      <c r="G25" s="34">
        <v>0.75</v>
      </c>
      <c r="H25" s="34">
        <v>3.14</v>
      </c>
      <c r="I25" s="8"/>
      <c r="J25" s="45">
        <v>0.97</v>
      </c>
      <c r="K25" s="45">
        <v>0.99</v>
      </c>
      <c r="L25" s="48">
        <v>0.97</v>
      </c>
      <c r="M25" s="46">
        <v>1.21</v>
      </c>
      <c r="N25" s="46">
        <v>4.1399999999999997</v>
      </c>
      <c r="O25" s="8"/>
      <c r="P25" s="34">
        <v>1.04</v>
      </c>
      <c r="Q25" s="34">
        <v>1.1200000000000001</v>
      </c>
      <c r="R25" s="34">
        <v>1.07</v>
      </c>
      <c r="S25" s="46">
        <v>1.1599999999999999</v>
      </c>
      <c r="T25" s="92">
        <v>4.3899999999999997</v>
      </c>
      <c r="U25" s="8"/>
      <c r="V25" s="34">
        <v>1.03</v>
      </c>
      <c r="W25" s="34">
        <v>1.03</v>
      </c>
      <c r="X25" s="34">
        <v>1.01</v>
      </c>
      <c r="Y25" s="109">
        <v>1.23</v>
      </c>
      <c r="Z25" s="133">
        <v>4.3</v>
      </c>
    </row>
    <row r="26" spans="1:26" x14ac:dyDescent="0.25">
      <c r="A26" s="14"/>
      <c r="B26" s="14"/>
      <c r="D26" s="14"/>
      <c r="E26" s="14"/>
      <c r="F26" s="14"/>
      <c r="G26" s="14"/>
      <c r="H26" s="14"/>
      <c r="I26" s="8"/>
      <c r="J26" s="15"/>
      <c r="K26" s="15"/>
      <c r="L26" s="15"/>
      <c r="M26" s="15"/>
      <c r="N26" s="15"/>
      <c r="O26" s="8"/>
      <c r="P26" s="14"/>
      <c r="Q26" s="14"/>
      <c r="R26" s="14"/>
      <c r="S26" s="15"/>
      <c r="T26" s="89"/>
      <c r="U26" s="8"/>
      <c r="V26" s="14"/>
      <c r="W26" s="14"/>
      <c r="X26" s="14"/>
      <c r="Z26" s="90"/>
    </row>
    <row r="27" spans="1:26" x14ac:dyDescent="0.25">
      <c r="A27" s="14" t="s">
        <v>210</v>
      </c>
      <c r="B27" s="14" t="s">
        <v>148</v>
      </c>
      <c r="D27" s="14">
        <v>281.7</v>
      </c>
      <c r="E27" s="14">
        <v>272.60000000000002</v>
      </c>
      <c r="F27" s="14">
        <v>279.7</v>
      </c>
      <c r="G27" s="14">
        <v>254.9</v>
      </c>
      <c r="H27" s="14">
        <v>272.39999999999998</v>
      </c>
      <c r="I27" s="8"/>
      <c r="J27" s="15">
        <v>239.2</v>
      </c>
      <c r="K27" s="15">
        <v>230.9</v>
      </c>
      <c r="L27" s="15">
        <v>225</v>
      </c>
      <c r="M27" s="15">
        <v>235.5</v>
      </c>
      <c r="N27" s="15">
        <v>233.1</v>
      </c>
      <c r="O27" s="8"/>
      <c r="P27" s="14">
        <v>233.3</v>
      </c>
      <c r="Q27" s="14">
        <v>250</v>
      </c>
      <c r="R27" s="14">
        <v>300.60000000000002</v>
      </c>
      <c r="S27" s="15">
        <v>407.6</v>
      </c>
      <c r="T27" s="89">
        <v>298</v>
      </c>
      <c r="U27" s="8"/>
      <c r="V27" s="14">
        <v>527</v>
      </c>
      <c r="W27" s="14">
        <v>663.9</v>
      </c>
      <c r="X27" s="14">
        <v>744.5</v>
      </c>
      <c r="Y27" s="108">
        <v>592.20000000000005</v>
      </c>
      <c r="Z27" s="132">
        <v>628.1</v>
      </c>
    </row>
    <row r="28" spans="1:26" x14ac:dyDescent="0.25">
      <c r="A28" s="93" t="s">
        <v>211</v>
      </c>
      <c r="B28" s="14" t="s">
        <v>148</v>
      </c>
      <c r="D28" s="14">
        <v>268.5</v>
      </c>
      <c r="E28" s="14">
        <v>260.3</v>
      </c>
      <c r="F28" s="14">
        <v>268</v>
      </c>
      <c r="G28" s="14">
        <v>227</v>
      </c>
      <c r="H28" s="14">
        <v>256.7</v>
      </c>
      <c r="I28" s="8"/>
      <c r="J28" s="15">
        <v>202.4</v>
      </c>
      <c r="K28" s="15">
        <v>202.3</v>
      </c>
      <c r="L28" s="15">
        <v>198.1</v>
      </c>
      <c r="M28" s="15">
        <v>214</v>
      </c>
      <c r="N28" s="15">
        <v>204.4</v>
      </c>
      <c r="O28" s="8"/>
      <c r="P28" s="14">
        <v>203.7</v>
      </c>
      <c r="Q28" s="14">
        <v>229.7</v>
      </c>
      <c r="R28" s="14">
        <v>296.7</v>
      </c>
      <c r="S28" s="15">
        <v>432.4</v>
      </c>
      <c r="T28" s="89">
        <v>287.89999999999998</v>
      </c>
      <c r="U28" s="8"/>
      <c r="V28" s="14">
        <v>565.29999999999995</v>
      </c>
      <c r="W28" s="14">
        <v>718.9</v>
      </c>
      <c r="X28" s="78">
        <v>822.7</v>
      </c>
      <c r="Y28" s="149">
        <v>602.1</v>
      </c>
      <c r="Z28" s="150">
        <v>670.4</v>
      </c>
    </row>
    <row r="29" spans="1:26" x14ac:dyDescent="0.25">
      <c r="A29" s="93" t="s">
        <v>212</v>
      </c>
      <c r="B29" s="14" t="s">
        <v>148</v>
      </c>
      <c r="D29" s="14">
        <v>298.5</v>
      </c>
      <c r="E29" s="14">
        <v>297.2</v>
      </c>
      <c r="F29" s="14">
        <v>302.5</v>
      </c>
      <c r="G29" s="14">
        <v>292.7</v>
      </c>
      <c r="H29" s="14">
        <v>297.5</v>
      </c>
      <c r="I29" s="8"/>
      <c r="J29" s="15">
        <v>304.89999999999998</v>
      </c>
      <c r="K29" s="15">
        <v>285.5</v>
      </c>
      <c r="L29" s="15">
        <v>274.60000000000002</v>
      </c>
      <c r="M29" s="15">
        <v>273</v>
      </c>
      <c r="N29" s="15">
        <v>285.3</v>
      </c>
      <c r="O29" s="8"/>
      <c r="P29" s="14">
        <v>279.89999999999998</v>
      </c>
      <c r="Q29" s="14">
        <v>286</v>
      </c>
      <c r="R29" s="14">
        <v>307</v>
      </c>
      <c r="S29" s="15">
        <v>376.6</v>
      </c>
      <c r="T29" s="89">
        <v>314.2</v>
      </c>
      <c r="U29" s="8"/>
      <c r="V29" s="14">
        <v>465</v>
      </c>
      <c r="W29" s="14">
        <v>570.20000000000005</v>
      </c>
      <c r="X29" s="78">
        <v>623.9</v>
      </c>
      <c r="Y29" s="149">
        <v>576.6</v>
      </c>
      <c r="Z29" s="150">
        <v>557.79999999999995</v>
      </c>
    </row>
    <row r="30" spans="1:26" x14ac:dyDescent="0.25">
      <c r="A30" s="14"/>
      <c r="B30" s="14"/>
      <c r="D30" s="14"/>
      <c r="E30" s="14"/>
      <c r="F30" s="14"/>
      <c r="G30" s="14"/>
      <c r="H30" s="14"/>
      <c r="I30" s="14"/>
      <c r="J30" s="14"/>
      <c r="K30" s="14"/>
      <c r="L30" s="14"/>
      <c r="M30" s="14"/>
      <c r="N30" s="14"/>
      <c r="O30" s="14"/>
      <c r="P30" s="14"/>
      <c r="Q30" s="14"/>
      <c r="R30" s="14"/>
      <c r="S30" s="15"/>
      <c r="T30" s="89"/>
      <c r="U30" s="14"/>
      <c r="V30" s="14"/>
      <c r="W30" s="14"/>
      <c r="X30" s="14"/>
      <c r="Z30" s="90"/>
    </row>
    <row r="31" spans="1:26" ht="15" customHeight="1" x14ac:dyDescent="0.25">
      <c r="A31" s="14" t="s">
        <v>70</v>
      </c>
      <c r="B31" s="14" t="s">
        <v>148</v>
      </c>
      <c r="D31" s="49">
        <v>281.2</v>
      </c>
      <c r="E31" s="49">
        <v>280.5</v>
      </c>
      <c r="F31" s="49">
        <v>277.5</v>
      </c>
      <c r="G31" s="49">
        <v>267.89999999999998</v>
      </c>
      <c r="H31" s="49">
        <v>277</v>
      </c>
      <c r="I31" s="49"/>
      <c r="J31" s="49">
        <v>283.8</v>
      </c>
      <c r="K31" s="49">
        <v>258.5</v>
      </c>
      <c r="L31" s="49">
        <v>255.4</v>
      </c>
      <c r="M31" s="49">
        <v>251.2</v>
      </c>
      <c r="N31" s="49">
        <v>263.2</v>
      </c>
      <c r="O31" s="8"/>
      <c r="P31" s="14">
        <v>258.39999999999998</v>
      </c>
      <c r="Q31" s="14">
        <v>263.8</v>
      </c>
      <c r="R31" s="14">
        <v>289.89999999999998</v>
      </c>
      <c r="S31" s="67">
        <v>372.1</v>
      </c>
      <c r="T31" s="96">
        <v>294.39999999999998</v>
      </c>
      <c r="U31" s="8"/>
      <c r="V31" s="14">
        <v>462.1</v>
      </c>
      <c r="W31" s="14">
        <v>640.70000000000005</v>
      </c>
      <c r="X31" s="14">
        <v>675.9</v>
      </c>
      <c r="Y31" s="108">
        <v>617.70000000000005</v>
      </c>
      <c r="Z31" s="132">
        <v>594.1</v>
      </c>
    </row>
    <row r="32" spans="1:26" x14ac:dyDescent="0.25">
      <c r="A32" s="14" t="s">
        <v>71</v>
      </c>
      <c r="B32" s="14" t="s">
        <v>149</v>
      </c>
      <c r="D32" s="49">
        <v>320.8</v>
      </c>
      <c r="E32" s="49">
        <v>298.7</v>
      </c>
      <c r="F32" s="49">
        <v>312.89999999999998</v>
      </c>
      <c r="G32" s="49">
        <v>267.5</v>
      </c>
      <c r="H32" s="49">
        <v>299.8</v>
      </c>
      <c r="I32" s="49"/>
      <c r="J32" s="49">
        <v>216.6</v>
      </c>
      <c r="K32" s="49">
        <v>231.1</v>
      </c>
      <c r="L32" s="49">
        <v>237.7</v>
      </c>
      <c r="M32" s="49">
        <v>268.8</v>
      </c>
      <c r="N32" s="49">
        <v>240.3</v>
      </c>
      <c r="O32" s="8"/>
      <c r="P32" s="14">
        <v>253</v>
      </c>
      <c r="Q32" s="14">
        <v>292.8</v>
      </c>
      <c r="R32" s="14">
        <v>362.6</v>
      </c>
      <c r="S32" s="67">
        <v>503.9</v>
      </c>
      <c r="T32" s="96">
        <v>356</v>
      </c>
      <c r="U32" s="8"/>
      <c r="V32" s="14">
        <v>644.29999999999995</v>
      </c>
      <c r="W32" s="14">
        <v>727.2</v>
      </c>
      <c r="X32" s="14">
        <v>787.3</v>
      </c>
      <c r="Y32" s="108">
        <v>585.6</v>
      </c>
      <c r="Z32" s="132">
        <v>682.4</v>
      </c>
    </row>
    <row r="33" spans="1:26" x14ac:dyDescent="0.25">
      <c r="A33" s="14"/>
      <c r="B33" s="14"/>
      <c r="D33" s="14"/>
      <c r="E33" s="14"/>
      <c r="F33" s="14"/>
      <c r="G33" s="14"/>
      <c r="H33" s="14"/>
      <c r="I33" s="8"/>
      <c r="J33" s="14"/>
      <c r="K33" s="14"/>
      <c r="L33" s="14"/>
      <c r="M33" s="14"/>
      <c r="N33" s="14"/>
      <c r="O33" s="8"/>
      <c r="P33" s="14"/>
      <c r="Q33" s="14"/>
      <c r="R33" s="14"/>
      <c r="S33" s="15"/>
      <c r="T33" s="89"/>
      <c r="U33" s="8"/>
      <c r="V33" s="14"/>
      <c r="W33" s="14"/>
    </row>
    <row r="34" spans="1:26" x14ac:dyDescent="0.25">
      <c r="A34" s="21" t="s">
        <v>63</v>
      </c>
      <c r="B34" s="21" t="s">
        <v>46</v>
      </c>
      <c r="D34" s="19" t="s">
        <v>23</v>
      </c>
      <c r="E34" s="19" t="s">
        <v>24</v>
      </c>
      <c r="F34" s="19" t="s">
        <v>25</v>
      </c>
      <c r="G34" s="19" t="s">
        <v>26</v>
      </c>
      <c r="H34" s="20" t="s">
        <v>27</v>
      </c>
      <c r="I34" s="8"/>
      <c r="J34" s="19" t="s">
        <v>55</v>
      </c>
      <c r="K34" s="19" t="s">
        <v>56</v>
      </c>
      <c r="L34" s="19" t="s">
        <v>57</v>
      </c>
      <c r="M34" s="19" t="s">
        <v>61</v>
      </c>
      <c r="N34" s="20" t="s">
        <v>66</v>
      </c>
      <c r="O34" s="8"/>
      <c r="P34" s="19" t="s">
        <v>69</v>
      </c>
      <c r="Q34" s="19" t="s">
        <v>150</v>
      </c>
      <c r="R34" s="19" t="s">
        <v>167</v>
      </c>
      <c r="S34" s="19" t="s">
        <v>170</v>
      </c>
      <c r="T34" s="20" t="s">
        <v>171</v>
      </c>
      <c r="U34" s="8"/>
      <c r="V34" s="19" t="s">
        <v>202</v>
      </c>
      <c r="W34" s="19" t="s">
        <v>213</v>
      </c>
      <c r="X34" s="19" t="s">
        <v>224</v>
      </c>
      <c r="Y34" s="19" t="s">
        <v>251</v>
      </c>
      <c r="Z34" s="20" t="s">
        <v>252</v>
      </c>
    </row>
    <row r="35" spans="1:26" x14ac:dyDescent="0.25">
      <c r="A35" s="14" t="s">
        <v>43</v>
      </c>
      <c r="B35" s="14" t="s">
        <v>48</v>
      </c>
      <c r="D35" s="34">
        <v>2.0099999999999998</v>
      </c>
      <c r="E35" s="34">
        <v>1.39</v>
      </c>
      <c r="F35" s="34">
        <v>1.58</v>
      </c>
      <c r="G35" s="34">
        <v>1.54</v>
      </c>
      <c r="H35" s="34">
        <v>6.52</v>
      </c>
      <c r="I35" s="8"/>
      <c r="J35" s="42">
        <v>1.3</v>
      </c>
      <c r="K35" s="42">
        <v>1.28</v>
      </c>
      <c r="L35" s="42">
        <v>1.42</v>
      </c>
      <c r="M35" s="34">
        <v>1.34</v>
      </c>
      <c r="N35" s="36">
        <v>5.34</v>
      </c>
      <c r="O35" s="8"/>
      <c r="P35" s="34">
        <v>2.4300000000000002</v>
      </c>
      <c r="Q35" s="34">
        <v>1.53</v>
      </c>
      <c r="R35" s="34">
        <v>1.73</v>
      </c>
      <c r="S35" s="45">
        <v>2.2200000000000002</v>
      </c>
      <c r="T35" s="92">
        <v>7.91</v>
      </c>
      <c r="U35" s="8"/>
      <c r="V35" s="34">
        <v>1.83</v>
      </c>
      <c r="W35" s="34">
        <v>1.46</v>
      </c>
      <c r="X35" s="34">
        <v>1.68</v>
      </c>
      <c r="Y35" s="109">
        <v>1.87</v>
      </c>
      <c r="Z35" s="133">
        <v>6.83</v>
      </c>
    </row>
    <row r="36" spans="1:26" x14ac:dyDescent="0.25">
      <c r="A36" s="14" t="s">
        <v>64</v>
      </c>
      <c r="B36" s="14" t="s">
        <v>48</v>
      </c>
      <c r="D36" s="34">
        <v>0.93</v>
      </c>
      <c r="E36" s="34">
        <v>0.31</v>
      </c>
      <c r="F36" s="34">
        <v>0.45</v>
      </c>
      <c r="G36" s="34">
        <v>0.47</v>
      </c>
      <c r="H36" s="34">
        <v>2.16</v>
      </c>
      <c r="I36" s="8"/>
      <c r="J36" s="34">
        <v>0.21</v>
      </c>
      <c r="K36" s="34">
        <v>0.24</v>
      </c>
      <c r="L36" s="34">
        <v>0.25</v>
      </c>
      <c r="M36" s="34">
        <v>0.24</v>
      </c>
      <c r="N36" s="36">
        <v>0.94</v>
      </c>
      <c r="O36" s="8"/>
      <c r="P36" s="34">
        <v>1.35</v>
      </c>
      <c r="Q36" s="34">
        <v>0.28999999999999998</v>
      </c>
      <c r="R36" s="34">
        <v>0.65</v>
      </c>
      <c r="S36" s="88">
        <v>0.89</v>
      </c>
      <c r="T36" s="92">
        <v>3.18</v>
      </c>
      <c r="U36" s="8"/>
      <c r="V36" s="34">
        <v>0.61</v>
      </c>
      <c r="W36" s="34">
        <v>0.31</v>
      </c>
      <c r="X36" s="34">
        <v>0.48</v>
      </c>
      <c r="Y36" s="109">
        <v>0.68</v>
      </c>
      <c r="Z36" s="133">
        <v>2.08</v>
      </c>
    </row>
    <row r="37" spans="1:26" x14ac:dyDescent="0.25">
      <c r="A37" s="14"/>
      <c r="B37" s="14"/>
      <c r="D37" s="14"/>
      <c r="E37" s="14"/>
      <c r="F37" s="14"/>
      <c r="G37" s="14"/>
      <c r="H37" s="14"/>
      <c r="J37" s="14"/>
      <c r="K37" s="14"/>
      <c r="L37" s="37"/>
      <c r="M37" s="37"/>
      <c r="N37" s="14"/>
      <c r="P37" s="14"/>
      <c r="V37" s="14"/>
      <c r="W37" s="14"/>
    </row>
    <row r="38" spans="1:26" x14ac:dyDescent="0.25">
      <c r="A38" s="152" t="s">
        <v>291</v>
      </c>
      <c r="B38" s="152"/>
      <c r="C38" s="152"/>
      <c r="D38" s="152"/>
      <c r="E38" s="152"/>
      <c r="F38" s="152"/>
      <c r="G38" s="152"/>
      <c r="H38" s="152"/>
      <c r="I38" s="152"/>
      <c r="J38" s="152"/>
      <c r="K38" s="152"/>
      <c r="L38" s="152"/>
      <c r="M38" s="152"/>
      <c r="N38" s="152"/>
      <c r="O38" s="152"/>
      <c r="P38" s="152"/>
      <c r="Q38" s="152"/>
      <c r="R38" s="152"/>
      <c r="S38" s="152"/>
      <c r="T38" s="152"/>
      <c r="U38" s="152"/>
      <c r="V38" s="152"/>
      <c r="W38" s="152"/>
      <c r="X38" s="152"/>
      <c r="Y38" s="152"/>
      <c r="Z38" s="152"/>
    </row>
    <row r="39" spans="1:26" x14ac:dyDescent="0.25">
      <c r="A39" s="152"/>
      <c r="B39" s="152"/>
      <c r="C39" s="152"/>
      <c r="D39" s="152"/>
      <c r="E39" s="152"/>
      <c r="F39" s="152"/>
      <c r="G39" s="152"/>
      <c r="H39" s="152"/>
      <c r="I39" s="152"/>
      <c r="J39" s="152"/>
      <c r="K39" s="152"/>
      <c r="L39" s="152"/>
      <c r="M39" s="152"/>
      <c r="N39" s="152"/>
      <c r="O39" s="152"/>
      <c r="P39" s="152"/>
      <c r="Q39" s="152"/>
      <c r="R39" s="152"/>
      <c r="S39" s="152"/>
      <c r="T39" s="152"/>
      <c r="U39" s="152"/>
      <c r="V39" s="152"/>
      <c r="W39" s="152"/>
      <c r="X39" s="152"/>
      <c r="Y39" s="152"/>
      <c r="Z39" s="152"/>
    </row>
    <row r="40" spans="1:26" x14ac:dyDescent="0.25">
      <c r="A40" s="152"/>
      <c r="B40" s="152"/>
      <c r="C40" s="152"/>
      <c r="D40" s="152"/>
      <c r="E40" s="152"/>
      <c r="F40" s="152"/>
      <c r="G40" s="152"/>
      <c r="H40" s="152"/>
      <c r="I40" s="152"/>
      <c r="J40" s="152"/>
      <c r="K40" s="152"/>
      <c r="L40" s="152"/>
      <c r="M40" s="152"/>
      <c r="N40" s="152"/>
      <c r="O40" s="152"/>
      <c r="P40" s="152"/>
      <c r="Q40" s="152"/>
      <c r="R40" s="152"/>
      <c r="S40" s="152"/>
      <c r="T40" s="152"/>
      <c r="U40" s="152"/>
      <c r="V40" s="152"/>
      <c r="W40" s="152"/>
      <c r="X40" s="152"/>
      <c r="Y40" s="152"/>
      <c r="Z40" s="152"/>
    </row>
    <row r="41" spans="1:26" x14ac:dyDescent="0.25">
      <c r="A41" s="152"/>
      <c r="B41" s="152"/>
      <c r="C41" s="152"/>
      <c r="D41" s="152"/>
      <c r="E41" s="152"/>
      <c r="F41" s="152"/>
      <c r="G41" s="152"/>
      <c r="H41" s="152"/>
      <c r="I41" s="152"/>
      <c r="J41" s="152"/>
      <c r="K41" s="152"/>
      <c r="L41" s="152"/>
      <c r="M41" s="152"/>
      <c r="N41" s="152"/>
      <c r="O41" s="152"/>
      <c r="P41" s="152"/>
      <c r="Q41" s="152"/>
      <c r="R41" s="152"/>
      <c r="S41" s="152"/>
      <c r="T41" s="152"/>
      <c r="U41" s="152"/>
      <c r="V41" s="152"/>
      <c r="W41" s="152"/>
      <c r="X41" s="152"/>
      <c r="Y41" s="152"/>
      <c r="Z41" s="152"/>
    </row>
    <row r="42" spans="1:26" x14ac:dyDescent="0.25">
      <c r="A42" s="152"/>
      <c r="B42" s="152"/>
      <c r="C42" s="152"/>
      <c r="D42" s="152"/>
      <c r="E42" s="152"/>
      <c r="F42" s="152"/>
      <c r="G42" s="152"/>
      <c r="H42" s="152"/>
      <c r="I42" s="152"/>
      <c r="J42" s="152"/>
      <c r="K42" s="152"/>
      <c r="L42" s="152"/>
      <c r="M42" s="152"/>
      <c r="N42" s="152"/>
      <c r="O42" s="152"/>
      <c r="P42" s="152"/>
      <c r="Q42" s="152"/>
      <c r="R42" s="152"/>
      <c r="S42" s="152"/>
      <c r="T42" s="152"/>
      <c r="U42" s="152"/>
      <c r="V42" s="152"/>
      <c r="W42" s="152"/>
      <c r="X42" s="152"/>
      <c r="Y42" s="152"/>
      <c r="Z42" s="152"/>
    </row>
    <row r="43" spans="1:26" x14ac:dyDescent="0.25">
      <c r="L43" s="37"/>
      <c r="M43" s="37"/>
    </row>
    <row r="44" spans="1:26" x14ac:dyDescent="0.25">
      <c r="L44" s="37"/>
      <c r="M44" s="37"/>
      <c r="S44" s="8"/>
      <c r="Y44" s="8"/>
      <c r="Z44" s="8"/>
    </row>
    <row r="45" spans="1:26" x14ac:dyDescent="0.25">
      <c r="L45" s="37"/>
      <c r="M45" s="37"/>
      <c r="S45" s="8"/>
      <c r="T45" s="8"/>
      <c r="Y45" s="8"/>
      <c r="Z45" s="8"/>
    </row>
    <row r="46" spans="1:26" x14ac:dyDescent="0.25">
      <c r="L46" s="37"/>
      <c r="M46" s="37"/>
      <c r="S46" s="8"/>
    </row>
    <row r="47" spans="1:26" x14ac:dyDescent="0.25">
      <c r="L47" s="37"/>
      <c r="M47" s="37"/>
    </row>
    <row r="48" spans="1:26" x14ac:dyDescent="0.25">
      <c r="L48" s="37"/>
      <c r="M48" s="37"/>
      <c r="S48" s="8"/>
    </row>
    <row r="49" spans="12:19" x14ac:dyDescent="0.25">
      <c r="L49" s="37"/>
      <c r="M49" s="37"/>
      <c r="S49" s="8"/>
    </row>
    <row r="50" spans="12:19" x14ac:dyDescent="0.25">
      <c r="L50" s="37"/>
      <c r="M50" s="37"/>
    </row>
    <row r="51" spans="12:19" x14ac:dyDescent="0.25">
      <c r="L51" s="37"/>
      <c r="M51" s="37"/>
    </row>
    <row r="52" spans="12:19" x14ac:dyDescent="0.25">
      <c r="L52" s="37"/>
      <c r="M52" s="37"/>
    </row>
    <row r="53" spans="12:19" x14ac:dyDescent="0.25">
      <c r="L53" s="37"/>
      <c r="M53" s="37"/>
    </row>
    <row r="54" spans="12:19" x14ac:dyDescent="0.25">
      <c r="L54" s="37"/>
      <c r="M54" s="37"/>
    </row>
    <row r="55" spans="12:19" x14ac:dyDescent="0.25">
      <c r="L55" s="37"/>
      <c r="M55" s="37"/>
    </row>
    <row r="56" spans="12:19" x14ac:dyDescent="0.25">
      <c r="L56" s="37"/>
      <c r="M56" s="37"/>
    </row>
    <row r="57" spans="12:19" x14ac:dyDescent="0.25">
      <c r="L57" s="37"/>
      <c r="M57" s="37"/>
    </row>
    <row r="58" spans="12:19" x14ac:dyDescent="0.25">
      <c r="L58" s="37"/>
      <c r="M58" s="37"/>
    </row>
    <row r="59" spans="12:19" x14ac:dyDescent="0.25">
      <c r="L59" s="37"/>
      <c r="M59" s="37"/>
    </row>
  </sheetData>
  <mergeCells count="1">
    <mergeCell ref="A38:Z42"/>
  </mergeCells>
  <phoneticPr fontId="22" type="noConversion"/>
  <pageMargins left="0.7" right="0.7" top="0.78740157499999996" bottom="0.78740157499999996" header="0.3" footer="0.3"/>
  <pageSetup paperSize="9" scale="62" orientation="landscape" r:id="rId1"/>
  <customProperties>
    <customPr name="IbpWorksheetKeyString_GUID" r:id="rId2"/>
  </customPropertie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4A435-B278-4AF9-A14A-306487CBE346}">
  <sheetPr>
    <pageSetUpPr fitToPage="1"/>
  </sheetPr>
  <dimension ref="A1:Z73"/>
  <sheetViews>
    <sheetView showGridLines="0" topLeftCell="A25" zoomScaleNormal="100" workbookViewId="0">
      <selection activeCell="A69" sqref="A69"/>
    </sheetView>
  </sheetViews>
  <sheetFormatPr baseColWidth="10" defaultRowHeight="15" outlineLevelCol="2" x14ac:dyDescent="0.25"/>
  <cols>
    <col min="1" max="1" width="74.5703125" customWidth="1"/>
    <col min="3" max="4" width="11.42578125" hidden="1" customWidth="1" outlineLevel="1"/>
    <col min="5" max="5" width="11.42578125" hidden="1" customWidth="1" outlineLevel="2"/>
    <col min="6" max="6" width="11.42578125" hidden="1" customWidth="1" outlineLevel="1"/>
    <col min="7" max="7" width="11.42578125" hidden="1" customWidth="1" outlineLevel="2"/>
    <col min="8" max="8" width="11.42578125" hidden="1" customWidth="1" outlineLevel="1"/>
    <col min="9" max="9" width="11.42578125" style="90" customWidth="1" collapsed="1"/>
    <col min="11" max="11" width="11.42578125" customWidth="1"/>
    <col min="12" max="12" width="11.42578125" hidden="1" customWidth="1" outlineLevel="1"/>
    <col min="13" max="13" width="11.42578125" customWidth="1" collapsed="1"/>
    <col min="14" max="14" width="11.42578125" hidden="1" customWidth="1" outlineLevel="1"/>
    <col min="15" max="15" width="11.42578125" customWidth="1" collapsed="1"/>
    <col min="16" max="16" width="11.42578125" style="90" customWidth="1"/>
    <col min="19" max="19" width="11.42578125" hidden="1" customWidth="1" outlineLevel="1"/>
    <col min="20" max="20" width="11.42578125" collapsed="1"/>
    <col min="21" max="21" width="0" hidden="1" customWidth="1" outlineLevel="1"/>
    <col min="22" max="22" width="11.42578125" collapsed="1"/>
  </cols>
  <sheetData>
    <row r="1" spans="1:24" ht="18.75" x14ac:dyDescent="0.3">
      <c r="A1" s="9" t="s">
        <v>165</v>
      </c>
    </row>
    <row r="2" spans="1:24" x14ac:dyDescent="0.25">
      <c r="A2" s="50" t="s">
        <v>28</v>
      </c>
      <c r="B2" s="50"/>
      <c r="C2" s="52" t="s">
        <v>55</v>
      </c>
      <c r="D2" s="52" t="s">
        <v>56</v>
      </c>
      <c r="E2" s="52" t="s">
        <v>151</v>
      </c>
      <c r="F2" s="52" t="s">
        <v>57</v>
      </c>
      <c r="G2" s="52" t="s">
        <v>169</v>
      </c>
      <c r="H2" s="52" t="s">
        <v>61</v>
      </c>
      <c r="I2" s="52">
        <v>2020</v>
      </c>
      <c r="J2" s="52" t="s">
        <v>69</v>
      </c>
      <c r="K2" s="52" t="s">
        <v>150</v>
      </c>
      <c r="L2" s="52" t="s">
        <v>152</v>
      </c>
      <c r="M2" s="52" t="s">
        <v>167</v>
      </c>
      <c r="N2" s="52" t="s">
        <v>168</v>
      </c>
      <c r="O2" s="52" t="s">
        <v>170</v>
      </c>
      <c r="P2" s="52">
        <v>2021</v>
      </c>
      <c r="Q2" s="52" t="s">
        <v>202</v>
      </c>
      <c r="R2" s="52" t="s">
        <v>213</v>
      </c>
      <c r="S2" s="52" t="s">
        <v>214</v>
      </c>
      <c r="T2" s="52" t="s">
        <v>224</v>
      </c>
      <c r="U2" s="52" t="s">
        <v>225</v>
      </c>
      <c r="V2" s="52" t="s">
        <v>251</v>
      </c>
      <c r="W2" s="52">
        <v>2022</v>
      </c>
    </row>
    <row r="3" spans="1:24" x14ac:dyDescent="0.25">
      <c r="A3" s="15" t="s">
        <v>1</v>
      </c>
      <c r="B3" s="15" t="s">
        <v>47</v>
      </c>
      <c r="C3" s="38">
        <v>647</v>
      </c>
      <c r="D3" s="38">
        <v>590.29999999999995</v>
      </c>
      <c r="E3" s="69">
        <v>1237.3</v>
      </c>
      <c r="F3" s="38">
        <v>566.1</v>
      </c>
      <c r="G3" s="38">
        <v>1803.4</v>
      </c>
      <c r="H3" s="38">
        <v>628.69559242813455</v>
      </c>
      <c r="I3" s="97">
        <v>2432.1</v>
      </c>
      <c r="J3" s="38">
        <v>733.3</v>
      </c>
      <c r="K3" s="38">
        <v>664.2</v>
      </c>
      <c r="L3" s="69">
        <v>1397.5</v>
      </c>
      <c r="M3" s="38">
        <v>746.3</v>
      </c>
      <c r="N3" s="38">
        <v>2143.6999999999998</v>
      </c>
      <c r="O3" s="38">
        <v>1069.4000000000001</v>
      </c>
      <c r="P3" s="97">
        <v>3213.1</v>
      </c>
      <c r="Q3" s="38">
        <v>1212.3</v>
      </c>
      <c r="R3" s="38">
        <v>1509.9</v>
      </c>
      <c r="S3" s="38">
        <v>2722.2</v>
      </c>
      <c r="T3" s="38">
        <v>1469.9</v>
      </c>
      <c r="U3" s="38">
        <v>4192.2</v>
      </c>
      <c r="V3" s="38">
        <v>1484.5</v>
      </c>
      <c r="W3" s="97">
        <v>5676.6</v>
      </c>
      <c r="X3" s="130"/>
    </row>
    <row r="4" spans="1:24" x14ac:dyDescent="0.25">
      <c r="A4" s="15" t="s">
        <v>166</v>
      </c>
      <c r="B4" s="15" t="s">
        <v>47</v>
      </c>
      <c r="C4" s="38">
        <v>99.3</v>
      </c>
      <c r="D4" s="38">
        <v>52.699999999999996</v>
      </c>
      <c r="E4" s="69">
        <v>152.00000000000003</v>
      </c>
      <c r="F4" s="38">
        <v>80.599999999999994</v>
      </c>
      <c r="G4" s="38">
        <v>232.6</v>
      </c>
      <c r="H4" s="38">
        <v>38.6</v>
      </c>
      <c r="I4" s="97">
        <v>266.89999999999998</v>
      </c>
      <c r="J4" s="38">
        <v>126</v>
      </c>
      <c r="K4" s="38">
        <v>111.5</v>
      </c>
      <c r="L4" s="69">
        <v>237.4</v>
      </c>
      <c r="M4" s="38">
        <v>120.7</v>
      </c>
      <c r="N4" s="38">
        <v>358.1</v>
      </c>
      <c r="O4" s="38">
        <v>489.9</v>
      </c>
      <c r="P4" s="97">
        <v>848.1</v>
      </c>
      <c r="Q4" s="38">
        <v>524.1</v>
      </c>
      <c r="R4" s="38">
        <v>706.4</v>
      </c>
      <c r="S4" s="38">
        <v>1230.4000000000001</v>
      </c>
      <c r="T4" s="38">
        <v>633.29999999999995</v>
      </c>
      <c r="U4" s="38">
        <v>1863.8</v>
      </c>
      <c r="V4" s="38">
        <v>559.20000000000005</v>
      </c>
      <c r="W4" s="97">
        <v>2422.9</v>
      </c>
      <c r="X4" s="130"/>
    </row>
    <row r="5" spans="1:24" x14ac:dyDescent="0.25">
      <c r="A5" s="15" t="s">
        <v>163</v>
      </c>
      <c r="B5" s="15" t="s">
        <v>47</v>
      </c>
      <c r="C5" s="38">
        <v>86.1</v>
      </c>
      <c r="D5" s="38">
        <v>88.6</v>
      </c>
      <c r="E5" s="69">
        <v>174.70000000000002</v>
      </c>
      <c r="F5" s="38">
        <v>87.3</v>
      </c>
      <c r="G5" s="38">
        <v>262</v>
      </c>
      <c r="H5" s="38">
        <v>77.600000000000023</v>
      </c>
      <c r="I5" s="97">
        <v>339.6</v>
      </c>
      <c r="J5" s="38">
        <v>65.099999999999994</v>
      </c>
      <c r="K5" s="38">
        <v>67</v>
      </c>
      <c r="L5" s="69">
        <v>132.1</v>
      </c>
      <c r="M5" s="38">
        <v>74.400000000000006</v>
      </c>
      <c r="N5" s="38">
        <v>206.5</v>
      </c>
      <c r="O5" s="38">
        <v>86</v>
      </c>
      <c r="P5" s="97">
        <v>292.5</v>
      </c>
      <c r="Q5" s="38">
        <v>101.4</v>
      </c>
      <c r="R5" s="38">
        <v>108.4</v>
      </c>
      <c r="S5" s="38">
        <v>209.8</v>
      </c>
      <c r="T5" s="38">
        <v>109</v>
      </c>
      <c r="U5" s="38">
        <v>318.89999999999998</v>
      </c>
      <c r="V5" s="38">
        <v>125</v>
      </c>
      <c r="W5" s="97">
        <v>443.8</v>
      </c>
      <c r="X5" s="130"/>
    </row>
    <row r="6" spans="1:24" x14ac:dyDescent="0.25">
      <c r="A6" s="15"/>
      <c r="C6" s="38"/>
      <c r="D6" s="38"/>
      <c r="E6" s="69"/>
      <c r="F6" s="38"/>
      <c r="G6" s="38"/>
      <c r="H6" s="38"/>
      <c r="I6" s="97"/>
      <c r="J6" s="38"/>
      <c r="K6" s="38"/>
      <c r="L6" s="69"/>
      <c r="M6" s="38"/>
      <c r="N6" s="38"/>
      <c r="O6" s="38"/>
      <c r="P6" s="97"/>
      <c r="Q6" s="38"/>
      <c r="R6" s="38"/>
      <c r="S6" s="38"/>
      <c r="T6" s="38"/>
      <c r="U6" s="38"/>
      <c r="V6" s="38"/>
      <c r="W6" s="97"/>
      <c r="X6" s="130"/>
    </row>
    <row r="7" spans="1:24" x14ac:dyDescent="0.25">
      <c r="A7" s="89" t="s">
        <v>206</v>
      </c>
      <c r="C7" s="38"/>
      <c r="D7" s="38"/>
      <c r="E7" s="69"/>
      <c r="F7" s="38"/>
      <c r="G7" s="38"/>
      <c r="H7" s="38"/>
      <c r="I7" s="97"/>
      <c r="J7" s="38"/>
      <c r="K7" s="38"/>
      <c r="L7" s="69"/>
      <c r="M7" s="38"/>
      <c r="N7" s="38"/>
      <c r="O7" s="38"/>
      <c r="P7" s="97"/>
      <c r="Q7" s="38"/>
      <c r="R7" s="38"/>
      <c r="S7" s="38"/>
      <c r="T7" s="38"/>
      <c r="U7" s="38"/>
      <c r="V7" s="38"/>
      <c r="W7" s="97"/>
      <c r="X7" s="130"/>
    </row>
    <row r="8" spans="1:24" x14ac:dyDescent="0.25">
      <c r="A8" s="15" t="s">
        <v>1</v>
      </c>
      <c r="B8" s="15" t="s">
        <v>47</v>
      </c>
      <c r="C8" s="38">
        <v>453.7</v>
      </c>
      <c r="D8" s="38">
        <v>404.6</v>
      </c>
      <c r="E8" s="69">
        <v>858.3</v>
      </c>
      <c r="F8" s="38">
        <v>373</v>
      </c>
      <c r="G8" s="38">
        <v>1231.3</v>
      </c>
      <c r="H8" s="38">
        <v>470.1995186458737</v>
      </c>
      <c r="I8" s="97">
        <v>1701.5</v>
      </c>
      <c r="J8" s="38">
        <v>469</v>
      </c>
      <c r="K8" s="38">
        <v>473.7</v>
      </c>
      <c r="L8" s="69">
        <v>942.7</v>
      </c>
      <c r="M8" s="38">
        <v>529.1</v>
      </c>
      <c r="N8" s="38">
        <v>1471.7</v>
      </c>
      <c r="O8" s="38">
        <v>800.3</v>
      </c>
      <c r="P8" s="97">
        <v>2272.1</v>
      </c>
      <c r="Q8" s="38">
        <v>944.1</v>
      </c>
      <c r="R8" s="38">
        <v>1244.2</v>
      </c>
      <c r="S8" s="38">
        <v>2188.3000000000002</v>
      </c>
      <c r="T8" s="38">
        <v>1162.8</v>
      </c>
      <c r="U8" s="38">
        <v>3351</v>
      </c>
      <c r="V8" s="38">
        <v>1114.5999999999999</v>
      </c>
      <c r="W8" s="97">
        <v>4465.6000000000004</v>
      </c>
      <c r="X8" s="130"/>
    </row>
    <row r="9" spans="1:24" x14ac:dyDescent="0.25">
      <c r="A9" s="15" t="s">
        <v>158</v>
      </c>
      <c r="B9" s="15" t="s">
        <v>156</v>
      </c>
      <c r="C9" s="46">
        <v>1.9</v>
      </c>
      <c r="D9" s="46">
        <v>1.75</v>
      </c>
      <c r="E9" s="68">
        <v>3.65</v>
      </c>
      <c r="F9" s="46">
        <v>1.7</v>
      </c>
      <c r="G9" s="46">
        <v>5.3</v>
      </c>
      <c r="H9" s="46">
        <v>1.9860420270000005</v>
      </c>
      <c r="I9" s="98">
        <v>7.3</v>
      </c>
      <c r="J9" s="46">
        <v>2.0099999999999998</v>
      </c>
      <c r="K9" s="46">
        <v>1.89</v>
      </c>
      <c r="L9" s="68">
        <v>3.9</v>
      </c>
      <c r="M9" s="46">
        <v>1.76</v>
      </c>
      <c r="N9" s="46">
        <v>5.67</v>
      </c>
      <c r="O9" s="46">
        <v>1.96</v>
      </c>
      <c r="P9" s="98">
        <v>7.62</v>
      </c>
      <c r="Q9" s="46">
        <v>1.79</v>
      </c>
      <c r="R9" s="46">
        <v>1.87</v>
      </c>
      <c r="S9" s="46">
        <v>3.66</v>
      </c>
      <c r="T9" s="46">
        <v>1.56</v>
      </c>
      <c r="U9" s="46">
        <v>5.23</v>
      </c>
      <c r="V9" s="46">
        <v>1.88</v>
      </c>
      <c r="W9" s="98">
        <v>7.11</v>
      </c>
      <c r="X9" s="130"/>
    </row>
    <row r="10" spans="1:24" x14ac:dyDescent="0.25">
      <c r="A10" s="89" t="s">
        <v>207</v>
      </c>
      <c r="C10" s="38"/>
      <c r="D10" s="38"/>
      <c r="E10" s="69"/>
      <c r="F10" s="38"/>
      <c r="G10" s="38"/>
      <c r="H10" s="38"/>
      <c r="I10" s="97"/>
      <c r="J10" s="38"/>
      <c r="K10" s="38"/>
      <c r="L10" s="69"/>
      <c r="M10" s="38"/>
      <c r="N10" s="38"/>
      <c r="O10" s="38"/>
      <c r="P10" s="97"/>
      <c r="Q10" s="38"/>
      <c r="R10" s="38"/>
      <c r="S10" s="38"/>
      <c r="T10" s="38"/>
      <c r="U10" s="38"/>
      <c r="V10" s="38"/>
      <c r="W10" s="97"/>
      <c r="X10" s="130"/>
    </row>
    <row r="11" spans="1:24" x14ac:dyDescent="0.25">
      <c r="A11" s="15" t="s">
        <v>1</v>
      </c>
      <c r="B11" s="15" t="s">
        <v>47</v>
      </c>
      <c r="C11" s="38">
        <v>193.3</v>
      </c>
      <c r="D11" s="38">
        <v>185.69999999999993</v>
      </c>
      <c r="E11" s="69">
        <v>379</v>
      </c>
      <c r="F11" s="38">
        <v>193.1</v>
      </c>
      <c r="G11" s="38">
        <v>572.1</v>
      </c>
      <c r="H11" s="38">
        <v>158.49607378226085</v>
      </c>
      <c r="I11" s="97">
        <v>730.6</v>
      </c>
      <c r="J11" s="38">
        <v>264.3</v>
      </c>
      <c r="K11" s="38">
        <v>190.5</v>
      </c>
      <c r="L11" s="69">
        <v>454.79999999999995</v>
      </c>
      <c r="M11" s="38">
        <v>217.2</v>
      </c>
      <c r="N11" s="38">
        <v>672</v>
      </c>
      <c r="O11" s="38">
        <v>269.10000000000002</v>
      </c>
      <c r="P11" s="97">
        <v>941</v>
      </c>
      <c r="Q11" s="38">
        <v>268.2</v>
      </c>
      <c r="R11" s="38">
        <v>265.7</v>
      </c>
      <c r="S11" s="38">
        <v>533.9</v>
      </c>
      <c r="T11" s="38">
        <v>307.10000000000002</v>
      </c>
      <c r="U11" s="38">
        <v>841.2</v>
      </c>
      <c r="V11" s="38">
        <v>369.9</v>
      </c>
      <c r="W11" s="97">
        <v>1211</v>
      </c>
      <c r="X11" s="130"/>
    </row>
    <row r="12" spans="1:24" x14ac:dyDescent="0.25">
      <c r="A12" s="15" t="s">
        <v>158</v>
      </c>
      <c r="B12" s="15" t="s">
        <v>156</v>
      </c>
      <c r="C12" s="46">
        <v>1.3</v>
      </c>
      <c r="D12" s="46">
        <v>1.25</v>
      </c>
      <c r="E12" s="68">
        <v>2.5499999999999998</v>
      </c>
      <c r="F12" s="46">
        <v>1.3</v>
      </c>
      <c r="G12" s="46">
        <v>3.9</v>
      </c>
      <c r="H12" s="46">
        <v>1.4212478860000011</v>
      </c>
      <c r="I12" s="98">
        <v>5.31</v>
      </c>
      <c r="J12" s="46">
        <v>2.4300000000000002</v>
      </c>
      <c r="K12" s="46">
        <v>1.53</v>
      </c>
      <c r="L12" s="68">
        <v>3.96</v>
      </c>
      <c r="M12" s="46">
        <v>1.73</v>
      </c>
      <c r="N12" s="46">
        <v>5.69</v>
      </c>
      <c r="O12" s="46">
        <v>2.2200000000000002</v>
      </c>
      <c r="P12" s="98">
        <v>7.91</v>
      </c>
      <c r="Q12" s="46">
        <v>1.83</v>
      </c>
      <c r="R12" s="46">
        <v>1.46</v>
      </c>
      <c r="S12" s="46">
        <v>3.28</v>
      </c>
      <c r="T12" s="46">
        <v>1.68</v>
      </c>
      <c r="U12" s="46">
        <v>4.96</v>
      </c>
      <c r="V12" s="46">
        <v>1.87</v>
      </c>
      <c r="W12" s="98">
        <v>6.83</v>
      </c>
      <c r="X12" s="130"/>
    </row>
    <row r="13" spans="1:24" x14ac:dyDescent="0.25">
      <c r="A13" s="15" t="s">
        <v>159</v>
      </c>
      <c r="B13" s="15" t="s">
        <v>156</v>
      </c>
      <c r="C13" s="46">
        <v>0.21</v>
      </c>
      <c r="D13" s="46">
        <v>0.22</v>
      </c>
      <c r="E13" s="68">
        <v>0.43</v>
      </c>
      <c r="F13" s="46">
        <v>0.2</v>
      </c>
      <c r="G13" s="46">
        <v>0.7</v>
      </c>
      <c r="H13" s="46">
        <v>0.24296621200000001</v>
      </c>
      <c r="I13" s="98">
        <v>0.91</v>
      </c>
      <c r="J13" s="46">
        <v>1.35</v>
      </c>
      <c r="K13" s="46">
        <v>0.28999999999999998</v>
      </c>
      <c r="L13" s="68">
        <v>1.64</v>
      </c>
      <c r="M13" s="46">
        <v>0.65</v>
      </c>
      <c r="N13" s="46">
        <v>2.29</v>
      </c>
      <c r="O13" s="46">
        <v>0.89</v>
      </c>
      <c r="P13" s="98">
        <v>3.18</v>
      </c>
      <c r="Q13" s="46">
        <v>0.61</v>
      </c>
      <c r="R13" s="46">
        <v>0.31</v>
      </c>
      <c r="S13" s="46">
        <v>0.92</v>
      </c>
      <c r="T13" s="46">
        <v>0.48</v>
      </c>
      <c r="U13" s="46">
        <v>1.4</v>
      </c>
      <c r="V13" s="46">
        <v>0.68</v>
      </c>
      <c r="W13" s="98">
        <v>2.08</v>
      </c>
      <c r="X13" s="130"/>
    </row>
    <row r="14" spans="1:24" x14ac:dyDescent="0.25">
      <c r="A14" s="15"/>
      <c r="C14" s="38"/>
      <c r="D14" s="38"/>
      <c r="E14" s="69"/>
      <c r="F14" s="38"/>
      <c r="G14" s="38"/>
      <c r="H14" s="38"/>
      <c r="I14" s="97"/>
      <c r="J14" s="38"/>
      <c r="K14" s="38"/>
      <c r="L14" s="69"/>
      <c r="M14" s="38"/>
      <c r="N14" s="38"/>
      <c r="O14" s="38"/>
      <c r="P14" s="97"/>
      <c r="Q14" s="38"/>
      <c r="R14" s="38"/>
      <c r="S14" s="38"/>
      <c r="T14" s="38"/>
      <c r="U14" s="38"/>
      <c r="V14" s="38"/>
      <c r="W14" s="97"/>
      <c r="X14" s="130"/>
    </row>
    <row r="15" spans="1:24" x14ac:dyDescent="0.25">
      <c r="A15" s="15" t="s">
        <v>164</v>
      </c>
      <c r="B15" s="15" t="s">
        <v>47</v>
      </c>
      <c r="C15" s="38">
        <v>72.400000000000006</v>
      </c>
      <c r="D15" s="38">
        <v>101.6</v>
      </c>
      <c r="E15" s="69">
        <v>174</v>
      </c>
      <c r="F15" s="38">
        <v>113.7</v>
      </c>
      <c r="G15" s="38">
        <v>287.7</v>
      </c>
      <c r="H15" s="38">
        <v>139.91824996000003</v>
      </c>
      <c r="I15" s="97">
        <v>427.6</v>
      </c>
      <c r="J15" s="38">
        <v>48.1</v>
      </c>
      <c r="K15" s="38">
        <v>86.7</v>
      </c>
      <c r="L15" s="69">
        <v>134.80000000000001</v>
      </c>
      <c r="M15" s="38">
        <v>87.8</v>
      </c>
      <c r="N15" s="38">
        <v>222.6</v>
      </c>
      <c r="O15" s="38">
        <v>111.7</v>
      </c>
      <c r="P15" s="97">
        <v>334.3</v>
      </c>
      <c r="Q15" s="38">
        <v>49.2</v>
      </c>
      <c r="R15" s="38">
        <v>76</v>
      </c>
      <c r="S15" s="38">
        <v>125.2</v>
      </c>
      <c r="T15" s="38">
        <v>115.3</v>
      </c>
      <c r="U15" s="38">
        <v>240.4</v>
      </c>
      <c r="V15" s="38">
        <v>163.30000000000001</v>
      </c>
      <c r="W15" s="97">
        <v>403.8</v>
      </c>
      <c r="X15" s="130"/>
    </row>
    <row r="16" spans="1:24" x14ac:dyDescent="0.25">
      <c r="A16" s="15" t="s">
        <v>160</v>
      </c>
      <c r="B16" s="15" t="s">
        <v>47</v>
      </c>
      <c r="C16" s="38">
        <v>124.3</v>
      </c>
      <c r="D16" s="38">
        <v>44.899999999999977</v>
      </c>
      <c r="E16" s="69">
        <v>169.2</v>
      </c>
      <c r="F16" s="38">
        <v>57.8</v>
      </c>
      <c r="G16" s="38">
        <v>227</v>
      </c>
      <c r="H16" s="38">
        <v>44.399999999999977</v>
      </c>
      <c r="I16" s="97">
        <v>271.39999999999998</v>
      </c>
      <c r="J16" s="38">
        <v>82.2</v>
      </c>
      <c r="K16" s="38">
        <v>-1.6</v>
      </c>
      <c r="L16" s="69">
        <v>80.599999999999994</v>
      </c>
      <c r="M16" s="38">
        <v>14.2</v>
      </c>
      <c r="N16" s="38">
        <v>94.8</v>
      </c>
      <c r="O16" s="38">
        <v>252.4</v>
      </c>
      <c r="P16" s="97">
        <v>347.2</v>
      </c>
      <c r="Q16" s="38">
        <v>253.7</v>
      </c>
      <c r="R16" s="38">
        <v>232.5</v>
      </c>
      <c r="S16" s="38">
        <v>486.2</v>
      </c>
      <c r="T16" s="38">
        <v>656.4</v>
      </c>
      <c r="U16" s="38">
        <v>1142.5999999999999</v>
      </c>
      <c r="V16" s="38">
        <v>251.1</v>
      </c>
      <c r="W16" s="97">
        <v>1393.7</v>
      </c>
      <c r="X16" s="130"/>
    </row>
    <row r="17" spans="1:26" x14ac:dyDescent="0.25">
      <c r="A17" s="78" t="s">
        <v>201</v>
      </c>
      <c r="B17" s="15" t="s">
        <v>47</v>
      </c>
      <c r="C17" s="38">
        <v>-44</v>
      </c>
      <c r="D17" s="38">
        <v>-93.800000000000011</v>
      </c>
      <c r="E17" s="69">
        <v>-137.80000000000001</v>
      </c>
      <c r="F17" s="38">
        <v>-99.6</v>
      </c>
      <c r="G17" s="38">
        <v>-237.4</v>
      </c>
      <c r="H17" s="38">
        <v>-143.9</v>
      </c>
      <c r="I17" s="97">
        <v>-381.3</v>
      </c>
      <c r="J17" s="38">
        <v>-97.3</v>
      </c>
      <c r="K17" s="38">
        <v>-66.7</v>
      </c>
      <c r="L17" s="69">
        <v>-164.00000000000006</v>
      </c>
      <c r="M17" s="38">
        <v>-82.8</v>
      </c>
      <c r="N17" s="38">
        <v>-246.8</v>
      </c>
      <c r="O17" s="147">
        <v>-96.4</v>
      </c>
      <c r="P17" s="148">
        <v>-343.2</v>
      </c>
      <c r="Q17" s="38">
        <v>-150.69999999999999</v>
      </c>
      <c r="R17" s="125">
        <v>-101.7</v>
      </c>
      <c r="S17" s="38">
        <v>-252.4</v>
      </c>
      <c r="T17" s="38">
        <v>-76.099999999999994</v>
      </c>
      <c r="U17" s="38">
        <v>328.5</v>
      </c>
      <c r="V17" s="38">
        <v>-133.19999999999999</v>
      </c>
      <c r="W17" s="97">
        <v>-461.7</v>
      </c>
      <c r="X17" s="130"/>
    </row>
    <row r="18" spans="1:26" x14ac:dyDescent="0.25">
      <c r="A18" s="15" t="s">
        <v>161</v>
      </c>
      <c r="B18" s="15" t="s">
        <v>47</v>
      </c>
      <c r="C18" s="38">
        <v>80.3</v>
      </c>
      <c r="D18" s="38">
        <v>-48.900000000000034</v>
      </c>
      <c r="E18" s="69">
        <v>31.399999999999977</v>
      </c>
      <c r="F18" s="38">
        <v>-41.8</v>
      </c>
      <c r="G18" s="38">
        <v>-10.4</v>
      </c>
      <c r="H18" s="38">
        <v>-99.499999999999744</v>
      </c>
      <c r="I18" s="97">
        <v>-109.9</v>
      </c>
      <c r="J18" s="38">
        <v>-15.1</v>
      </c>
      <c r="K18" s="38">
        <v>-68.3</v>
      </c>
      <c r="L18" s="69">
        <v>-83.4</v>
      </c>
      <c r="M18" s="38">
        <v>-68.599999999999994</v>
      </c>
      <c r="N18" s="38">
        <v>-152</v>
      </c>
      <c r="O18" s="147">
        <v>156.1</v>
      </c>
      <c r="P18" s="148">
        <v>4.0999999999999996</v>
      </c>
      <c r="Q18" s="38">
        <v>103</v>
      </c>
      <c r="R18" s="38">
        <v>130.80000000000001</v>
      </c>
      <c r="S18" s="38">
        <v>233.8</v>
      </c>
      <c r="T18" s="38">
        <v>580.29999999999995</v>
      </c>
      <c r="U18" s="38">
        <v>814.1</v>
      </c>
      <c r="V18" s="38">
        <v>117.9</v>
      </c>
      <c r="W18" s="97">
        <v>932</v>
      </c>
      <c r="X18" s="130"/>
    </row>
    <row r="19" spans="1:26" x14ac:dyDescent="0.25">
      <c r="A19" s="78" t="s">
        <v>174</v>
      </c>
      <c r="B19" s="15" t="s">
        <v>47</v>
      </c>
      <c r="C19" s="38">
        <v>598.20000000000005</v>
      </c>
      <c r="D19" s="38">
        <v>576.20000000000005</v>
      </c>
      <c r="E19" s="69">
        <v>576.20000000000005</v>
      </c>
      <c r="F19" s="38">
        <v>877.7</v>
      </c>
      <c r="G19" s="38">
        <v>877.7</v>
      </c>
      <c r="H19" s="38">
        <v>747.4</v>
      </c>
      <c r="I19" s="97">
        <v>747.4</v>
      </c>
      <c r="J19" s="38">
        <v>394.4</v>
      </c>
      <c r="K19" s="38">
        <v>503.4</v>
      </c>
      <c r="L19" s="69">
        <v>503.4</v>
      </c>
      <c r="M19" s="38">
        <v>617.4</v>
      </c>
      <c r="N19" s="38">
        <v>617.4</v>
      </c>
      <c r="O19" s="38">
        <v>647.4</v>
      </c>
      <c r="P19" s="97">
        <v>647.4</v>
      </c>
      <c r="Q19" s="38">
        <v>930.7</v>
      </c>
      <c r="R19" s="38">
        <v>1349.3</v>
      </c>
      <c r="S19" s="38">
        <v>1349.3</v>
      </c>
      <c r="T19" s="38">
        <v>1204.3</v>
      </c>
      <c r="U19" s="38">
        <v>1204.3</v>
      </c>
      <c r="V19" s="38">
        <v>1303.5999999999999</v>
      </c>
      <c r="W19" s="97">
        <v>1303.5999999999999</v>
      </c>
      <c r="X19" s="130"/>
    </row>
    <row r="20" spans="1:26" x14ac:dyDescent="0.25">
      <c r="A20" s="78" t="s">
        <v>277</v>
      </c>
      <c r="B20" s="15" t="s">
        <v>47</v>
      </c>
      <c r="C20" s="38">
        <v>-2917.2</v>
      </c>
      <c r="D20" s="38">
        <v>-2979.4</v>
      </c>
      <c r="E20" s="69">
        <v>-2979.4</v>
      </c>
      <c r="F20" s="38">
        <v>-3108.7</v>
      </c>
      <c r="G20" s="38">
        <v>-3108.7</v>
      </c>
      <c r="H20" s="38">
        <v>-3217.3605957835712</v>
      </c>
      <c r="I20" s="97">
        <v>-3217.4</v>
      </c>
      <c r="J20" s="38">
        <v>-3185.5</v>
      </c>
      <c r="K20" s="38">
        <v>-695.1</v>
      </c>
      <c r="L20" s="69">
        <v>-695.1</v>
      </c>
      <c r="M20" s="38">
        <v>-784.4</v>
      </c>
      <c r="N20" s="38">
        <v>-784.4</v>
      </c>
      <c r="O20" s="38">
        <v>-606.29999999999995</v>
      </c>
      <c r="P20" s="97">
        <v>-606.29999999999995</v>
      </c>
      <c r="Q20" s="38">
        <v>-520.4</v>
      </c>
      <c r="R20" s="38">
        <v>-425.7</v>
      </c>
      <c r="S20" s="38">
        <v>-425.7</v>
      </c>
      <c r="T20" s="38">
        <v>152.30000000000001</v>
      </c>
      <c r="U20" s="38">
        <v>152.30000000000001</v>
      </c>
      <c r="V20" s="38">
        <v>244.9</v>
      </c>
      <c r="W20" s="97">
        <v>244.9</v>
      </c>
      <c r="X20" s="130"/>
    </row>
    <row r="21" spans="1:26" x14ac:dyDescent="0.25">
      <c r="A21" s="78" t="s">
        <v>228</v>
      </c>
      <c r="B21" s="15" t="s">
        <v>157</v>
      </c>
      <c r="C21" s="38">
        <v>5.0999999999999996</v>
      </c>
      <c r="D21" s="38">
        <v>5.6</v>
      </c>
      <c r="E21" s="69">
        <v>5.6</v>
      </c>
      <c r="F21" s="38">
        <v>5.7</v>
      </c>
      <c r="G21" s="38">
        <v>5.7</v>
      </c>
      <c r="H21" s="38">
        <v>7.2335456784920913</v>
      </c>
      <c r="I21" s="97">
        <v>7.2335456784920913</v>
      </c>
      <c r="J21" s="38">
        <v>7.2</v>
      </c>
      <c r="K21" s="38">
        <v>2</v>
      </c>
      <c r="L21" s="69">
        <v>2</v>
      </c>
      <c r="M21" s="38">
        <v>2</v>
      </c>
      <c r="N21" s="38">
        <v>2</v>
      </c>
      <c r="O21" s="38">
        <f t="shared" ref="O21" si="0">P21</f>
        <v>0.62560000000000004</v>
      </c>
      <c r="P21" s="97">
        <v>0.62560000000000004</v>
      </c>
      <c r="Q21" s="38">
        <v>0.4</v>
      </c>
      <c r="R21" s="38">
        <v>0.2</v>
      </c>
      <c r="S21" s="38">
        <v>0.2</v>
      </c>
      <c r="T21" s="120" t="s">
        <v>226</v>
      </c>
      <c r="U21" s="120" t="s">
        <v>226</v>
      </c>
      <c r="V21" s="120" t="s">
        <v>226</v>
      </c>
      <c r="W21" s="131" t="s">
        <v>253</v>
      </c>
      <c r="X21" s="130"/>
    </row>
    <row r="22" spans="1:26" x14ac:dyDescent="0.25">
      <c r="A22" s="50"/>
      <c r="B22" s="52"/>
      <c r="C22" s="52" t="s">
        <v>55</v>
      </c>
      <c r="D22" s="52" t="s">
        <v>56</v>
      </c>
      <c r="E22" s="52" t="s">
        <v>151</v>
      </c>
      <c r="F22" s="52" t="s">
        <v>57</v>
      </c>
      <c r="G22" s="52" t="s">
        <v>169</v>
      </c>
      <c r="H22" s="52" t="s">
        <v>61</v>
      </c>
      <c r="I22" s="52">
        <v>2020</v>
      </c>
      <c r="J22" s="52" t="s">
        <v>69</v>
      </c>
      <c r="K22" s="52" t="s">
        <v>150</v>
      </c>
      <c r="L22" s="52" t="s">
        <v>152</v>
      </c>
      <c r="M22" s="52" t="s">
        <v>167</v>
      </c>
      <c r="N22" s="52" t="s">
        <v>168</v>
      </c>
      <c r="O22" s="52" t="s">
        <v>170</v>
      </c>
      <c r="P22" s="52">
        <v>2021</v>
      </c>
      <c r="Q22" s="52" t="s">
        <v>69</v>
      </c>
      <c r="R22" s="52" t="s">
        <v>213</v>
      </c>
      <c r="S22" s="52" t="s">
        <v>214</v>
      </c>
      <c r="T22" s="52" t="s">
        <v>224</v>
      </c>
      <c r="U22" s="52" t="s">
        <v>225</v>
      </c>
      <c r="V22" s="52" t="s">
        <v>251</v>
      </c>
      <c r="W22" s="52">
        <v>2022</v>
      </c>
      <c r="X22" s="130"/>
    </row>
    <row r="23" spans="1:26" x14ac:dyDescent="0.25">
      <c r="A23" s="15" t="s">
        <v>254</v>
      </c>
      <c r="B23" s="15" t="s">
        <v>47</v>
      </c>
      <c r="C23" s="38">
        <v>-40.5</v>
      </c>
      <c r="D23" s="38">
        <v>-27.2</v>
      </c>
      <c r="E23" s="69">
        <v>-67.7</v>
      </c>
      <c r="F23" s="38">
        <v>-67.100000000000009</v>
      </c>
      <c r="G23" s="38">
        <v>-134.80000000000001</v>
      </c>
      <c r="H23" s="38">
        <v>-24.599999999999994</v>
      </c>
      <c r="I23" s="97">
        <v>-159.4</v>
      </c>
      <c r="J23" s="38">
        <v>49.300000000000011</v>
      </c>
      <c r="K23" s="38">
        <v>10.8</v>
      </c>
      <c r="L23" s="69">
        <v>60.100000000000009</v>
      </c>
      <c r="M23" s="38">
        <v>-3.8</v>
      </c>
      <c r="N23" s="38">
        <v>56.300000000000011</v>
      </c>
      <c r="O23" s="38">
        <f>P23-J23-K23-M23</f>
        <v>255.40000000000003</v>
      </c>
      <c r="P23" s="97">
        <f>486.1-174.4</f>
        <v>311.70000000000005</v>
      </c>
      <c r="Q23" s="38">
        <v>312.69999999999993</v>
      </c>
      <c r="R23" s="38">
        <v>436.3</v>
      </c>
      <c r="S23" s="38">
        <v>749</v>
      </c>
      <c r="T23" s="38">
        <v>378.7</v>
      </c>
      <c r="U23" s="38">
        <v>1127.7</v>
      </c>
      <c r="V23" s="38">
        <f>W23-T23-R23-Q23</f>
        <v>366.30000000000007</v>
      </c>
      <c r="W23" s="97">
        <v>1494</v>
      </c>
      <c r="X23" s="130"/>
      <c r="Y23" s="8"/>
      <c r="Z23" s="8"/>
    </row>
    <row r="24" spans="1:26" x14ac:dyDescent="0.25">
      <c r="A24" s="15" t="s">
        <v>172</v>
      </c>
      <c r="B24" s="15" t="s">
        <v>47</v>
      </c>
      <c r="C24" s="38">
        <v>-40.5</v>
      </c>
      <c r="D24" s="38">
        <v>-27.2</v>
      </c>
      <c r="E24" s="69">
        <v>-67.7</v>
      </c>
      <c r="F24" s="38">
        <v>-1757.3</v>
      </c>
      <c r="G24" s="38">
        <v>-1825</v>
      </c>
      <c r="H24" s="38">
        <v>-95.899999999999864</v>
      </c>
      <c r="I24" s="97">
        <v>-1920.8999999999999</v>
      </c>
      <c r="J24" s="38">
        <v>229.3</v>
      </c>
      <c r="K24" s="38">
        <v>157.5</v>
      </c>
      <c r="L24" s="69">
        <v>386.8</v>
      </c>
      <c r="M24" s="38">
        <v>1285.0999999999999</v>
      </c>
      <c r="N24" s="38">
        <v>1671.8999999999999</v>
      </c>
      <c r="O24" s="38">
        <f>P24-J24-K24-M24</f>
        <v>510.50000000000023</v>
      </c>
      <c r="P24" s="97">
        <v>2182.4</v>
      </c>
      <c r="Q24" s="38">
        <v>312.69999999999993</v>
      </c>
      <c r="R24" s="38">
        <v>436.3</v>
      </c>
      <c r="S24" s="37">
        <v>749</v>
      </c>
      <c r="T24" s="38">
        <v>378.7</v>
      </c>
      <c r="U24" s="38">
        <v>1127.7</v>
      </c>
      <c r="V24" s="38">
        <f>W24-T24-R24-Q24</f>
        <v>366.30000000000007</v>
      </c>
      <c r="W24" s="97">
        <v>1494</v>
      </c>
      <c r="X24" s="130"/>
      <c r="Y24" s="8"/>
      <c r="Z24" s="8"/>
    </row>
    <row r="25" spans="1:26" x14ac:dyDescent="0.25">
      <c r="A25" s="15" t="s">
        <v>255</v>
      </c>
      <c r="B25" s="15" t="s">
        <v>3</v>
      </c>
      <c r="C25" s="46">
        <v>-0.21</v>
      </c>
      <c r="D25" s="46">
        <v>-0.14000000000000001</v>
      </c>
      <c r="E25" s="68">
        <v>-0.35</v>
      </c>
      <c r="F25" s="46">
        <v>-0.3514733542319749</v>
      </c>
      <c r="G25" s="46">
        <v>-0.70147335423197488</v>
      </c>
      <c r="H25" s="46">
        <v>-0.12852664576802506</v>
      </c>
      <c r="I25" s="98">
        <v>-0.83</v>
      </c>
      <c r="J25" s="46">
        <v>0.25757575757575762</v>
      </c>
      <c r="K25" s="46">
        <v>0.05</v>
      </c>
      <c r="L25" s="68">
        <v>0.31757575757575762</v>
      </c>
      <c r="M25" s="46">
        <v>-0.02</v>
      </c>
      <c r="N25" s="46">
        <v>0.29757575757575766</v>
      </c>
      <c r="O25" s="46">
        <f>O23/191.4</f>
        <v>1.3343782654127483</v>
      </c>
      <c r="P25" s="98">
        <f>P23/191.4</f>
        <v>1.6285266457680252</v>
      </c>
      <c r="Q25" s="46">
        <v>1.63</v>
      </c>
      <c r="R25" s="46">
        <v>2.2799999999999998</v>
      </c>
      <c r="S25" s="46">
        <v>3.91</v>
      </c>
      <c r="T25" s="46">
        <v>1.98</v>
      </c>
      <c r="U25" s="46">
        <v>5.89</v>
      </c>
      <c r="V25" s="46">
        <f>W25-T25-R25-Q25</f>
        <v>1.9200000000000004</v>
      </c>
      <c r="W25" s="98">
        <v>7.81</v>
      </c>
      <c r="X25" s="130"/>
      <c r="Y25" s="8"/>
      <c r="Z25" s="8"/>
    </row>
    <row r="26" spans="1:26" x14ac:dyDescent="0.25">
      <c r="A26" s="15" t="s">
        <v>173</v>
      </c>
      <c r="B26" s="15" t="s">
        <v>3</v>
      </c>
      <c r="C26" s="46">
        <v>-0.21</v>
      </c>
      <c r="D26" s="46">
        <v>-0.14000000000000001</v>
      </c>
      <c r="E26" s="68">
        <v>-0.35</v>
      </c>
      <c r="F26" s="46">
        <v>-9.1850052246603955</v>
      </c>
      <c r="G26" s="46">
        <v>-9.5350052246603969</v>
      </c>
      <c r="H26" s="46">
        <v>-0.50104493207941414</v>
      </c>
      <c r="I26" s="98">
        <v>-10.036050156739812</v>
      </c>
      <c r="J26" s="86">
        <v>1.2</v>
      </c>
      <c r="K26" s="86">
        <v>0.82</v>
      </c>
      <c r="L26" s="87">
        <v>2.02</v>
      </c>
      <c r="M26" s="86">
        <v>6.71</v>
      </c>
      <c r="N26" s="38">
        <v>8.73</v>
      </c>
      <c r="O26" s="46">
        <f>P26-J26-K26-M26</f>
        <v>2.6700000000000008</v>
      </c>
      <c r="P26" s="98">
        <v>11.4</v>
      </c>
      <c r="Q26" s="86">
        <v>1.63</v>
      </c>
      <c r="R26" s="86">
        <v>2.2799999999999998</v>
      </c>
      <c r="S26" s="86">
        <v>3.91</v>
      </c>
      <c r="T26" s="46">
        <v>1.98</v>
      </c>
      <c r="U26" s="46">
        <v>5.89</v>
      </c>
      <c r="V26" s="46">
        <f>W26-T26-R26-Q26</f>
        <v>1.9200000000000004</v>
      </c>
      <c r="W26" s="98">
        <v>7.81</v>
      </c>
      <c r="X26" s="130"/>
      <c r="Y26" s="8"/>
      <c r="Z26" s="8"/>
    </row>
    <row r="27" spans="1:26" x14ac:dyDescent="0.25">
      <c r="A27" s="15"/>
      <c r="B27" s="15"/>
      <c r="C27" s="38"/>
      <c r="D27" s="38"/>
      <c r="E27" s="69"/>
      <c r="F27" s="38"/>
      <c r="G27" s="38"/>
      <c r="H27" s="38"/>
      <c r="I27" s="97"/>
      <c r="J27" s="38"/>
      <c r="K27" s="38"/>
      <c r="L27" s="69"/>
      <c r="M27" s="38"/>
      <c r="N27" s="38"/>
      <c r="O27" s="38"/>
      <c r="P27" s="97"/>
      <c r="Q27" s="38"/>
      <c r="R27" s="38"/>
      <c r="S27" s="38"/>
      <c r="T27" s="116"/>
      <c r="U27" s="116"/>
      <c r="V27" s="8"/>
      <c r="W27" s="97"/>
      <c r="X27" s="8"/>
      <c r="Y27" s="8"/>
      <c r="Z27" s="8"/>
    </row>
    <row r="28" spans="1:26" x14ac:dyDescent="0.25">
      <c r="A28" s="15" t="s">
        <v>257</v>
      </c>
      <c r="B28" s="15" t="s">
        <v>47</v>
      </c>
      <c r="C28" s="38">
        <v>-19.3</v>
      </c>
      <c r="D28" s="38">
        <v>-2.2000000000000002</v>
      </c>
      <c r="E28" s="69">
        <v>-21.5</v>
      </c>
      <c r="F28" s="38">
        <v>-1783.9</v>
      </c>
      <c r="G28" s="38">
        <v>-1805.4</v>
      </c>
      <c r="H28" s="38">
        <v>120.3</v>
      </c>
      <c r="I28" s="97">
        <v>-1893.4</v>
      </c>
      <c r="J28" s="38">
        <v>221.3</v>
      </c>
      <c r="K28" s="38">
        <v>178.3</v>
      </c>
      <c r="L28" s="69">
        <v>399.5</v>
      </c>
      <c r="M28" s="38">
        <v>1445.6</v>
      </c>
      <c r="N28" s="38">
        <v>1845.1</v>
      </c>
      <c r="O28" s="38">
        <f>P28-J28-K28-M28</f>
        <v>671.79999999999973</v>
      </c>
      <c r="P28" s="97">
        <v>2517</v>
      </c>
      <c r="Q28" s="38">
        <v>420.1</v>
      </c>
      <c r="R28" s="38">
        <v>497.3</v>
      </c>
      <c r="S28" s="38">
        <v>917.4</v>
      </c>
      <c r="T28" s="38">
        <v>384.2</v>
      </c>
      <c r="U28" s="38">
        <v>1301.7</v>
      </c>
      <c r="V28" s="38">
        <f>W28-T28-R28-Q28</f>
        <v>697.99999999999989</v>
      </c>
      <c r="W28" s="97">
        <v>1999.6</v>
      </c>
      <c r="X28" s="8"/>
      <c r="Y28" s="8"/>
      <c r="Z28" s="8"/>
    </row>
    <row r="29" spans="1:26" x14ac:dyDescent="0.25">
      <c r="A29" s="15" t="s">
        <v>256</v>
      </c>
      <c r="B29" s="15" t="s">
        <v>47</v>
      </c>
      <c r="C29" s="38">
        <v>-49.1</v>
      </c>
      <c r="D29" s="38">
        <v>-8.1999999999999993</v>
      </c>
      <c r="E29" s="69">
        <v>-57.3</v>
      </c>
      <c r="F29" s="38">
        <v>-25.4</v>
      </c>
      <c r="G29" s="38">
        <v>-82.6</v>
      </c>
      <c r="H29" s="38">
        <v>-23</v>
      </c>
      <c r="I29" s="97">
        <v>-105.7</v>
      </c>
      <c r="J29" s="38">
        <v>10.3</v>
      </c>
      <c r="K29" s="38">
        <v>-33.4</v>
      </c>
      <c r="L29" s="69">
        <v>-23.1</v>
      </c>
      <c r="M29" s="38">
        <v>-21.6</v>
      </c>
      <c r="N29" s="38">
        <v>-44.8</v>
      </c>
      <c r="O29" s="38">
        <f>P29-J29-K29-M29</f>
        <v>-46.499999999999993</v>
      </c>
      <c r="P29" s="97">
        <v>-91.2</v>
      </c>
      <c r="Q29" s="38">
        <v>20.9</v>
      </c>
      <c r="R29" s="38">
        <v>25.3</v>
      </c>
      <c r="S29" s="38">
        <v>46.2</v>
      </c>
      <c r="T29" s="38">
        <v>15.1</v>
      </c>
      <c r="U29" s="38">
        <v>61.3</v>
      </c>
      <c r="V29" s="38">
        <f>W29-T29-R29-Q29</f>
        <v>73.800000000000011</v>
      </c>
      <c r="W29" s="97">
        <v>135.1</v>
      </c>
      <c r="X29" s="130"/>
      <c r="Y29" s="8"/>
      <c r="Z29" s="8"/>
    </row>
    <row r="30" spans="1:26" x14ac:dyDescent="0.25">
      <c r="A30" s="15" t="s">
        <v>229</v>
      </c>
      <c r="B30" s="15" t="s">
        <v>47</v>
      </c>
      <c r="C30" s="38">
        <v>-68.400000000000006</v>
      </c>
      <c r="D30" s="38">
        <v>-10.4</v>
      </c>
      <c r="E30" s="69">
        <v>-78.8</v>
      </c>
      <c r="F30" s="38">
        <v>-1809.2</v>
      </c>
      <c r="G30" s="38">
        <v>-1888</v>
      </c>
      <c r="H30" s="38">
        <v>97.2</v>
      </c>
      <c r="I30" s="97">
        <v>-1999.1</v>
      </c>
      <c r="J30" s="38">
        <v>231.5</v>
      </c>
      <c r="K30" s="38">
        <v>144.80000000000001</v>
      </c>
      <c r="L30" s="69">
        <v>376.4</v>
      </c>
      <c r="M30" s="38">
        <v>1423.9</v>
      </c>
      <c r="N30" s="38">
        <v>1800.3</v>
      </c>
      <c r="O30" s="38">
        <v>625.5</v>
      </c>
      <c r="P30" s="97">
        <v>2425.8000000000002</v>
      </c>
      <c r="Q30" s="38">
        <v>441.1</v>
      </c>
      <c r="R30" s="38">
        <v>522.6</v>
      </c>
      <c r="S30" s="38">
        <v>963.7</v>
      </c>
      <c r="T30" s="38">
        <v>399.3</v>
      </c>
      <c r="U30" s="38">
        <v>1363</v>
      </c>
      <c r="V30" s="38">
        <f>W30-T30-R30-Q30</f>
        <v>771.6999999999997</v>
      </c>
      <c r="W30" s="97">
        <v>2134.6999999999998</v>
      </c>
      <c r="X30" s="8"/>
      <c r="Y30" s="8"/>
      <c r="Z30" s="8"/>
    </row>
    <row r="31" spans="1:26" x14ac:dyDescent="0.25">
      <c r="A31" s="15" t="s">
        <v>162</v>
      </c>
      <c r="B31" s="15" t="s">
        <v>47</v>
      </c>
      <c r="C31" s="38">
        <v>-5.2</v>
      </c>
      <c r="D31" s="38">
        <v>-6.6</v>
      </c>
      <c r="E31" s="69">
        <v>-11.9</v>
      </c>
      <c r="F31" s="38">
        <v>-62.1</v>
      </c>
      <c r="G31" s="38">
        <v>-74</v>
      </c>
      <c r="H31" s="38">
        <v>-34.200000000000003</v>
      </c>
      <c r="I31" s="97">
        <v>-108.2</v>
      </c>
      <c r="J31" s="38">
        <v>15.9</v>
      </c>
      <c r="K31" s="38">
        <v>-5.0999999999999996</v>
      </c>
      <c r="L31" s="69">
        <v>10.8</v>
      </c>
      <c r="M31" s="38">
        <v>153.6</v>
      </c>
      <c r="N31" s="38">
        <v>164.4</v>
      </c>
      <c r="O31" s="38">
        <f>P31-J31-K31-M31</f>
        <v>127.10000000000005</v>
      </c>
      <c r="P31" s="97">
        <v>291.5</v>
      </c>
      <c r="Q31" s="38">
        <v>130.1</v>
      </c>
      <c r="R31" s="38">
        <v>152.30000000000001</v>
      </c>
      <c r="S31" s="38">
        <v>282.39999999999998</v>
      </c>
      <c r="T31" s="38">
        <v>117</v>
      </c>
      <c r="U31" s="38">
        <v>399.5</v>
      </c>
      <c r="V31" s="8">
        <f>W31-T31-R31-Q31</f>
        <v>226.99999999999997</v>
      </c>
      <c r="W31" s="97">
        <v>626.4</v>
      </c>
      <c r="X31" s="8"/>
      <c r="Y31" s="8"/>
      <c r="Z31" s="8"/>
    </row>
    <row r="32" spans="1:26" x14ac:dyDescent="0.25">
      <c r="A32" s="15" t="s">
        <v>278</v>
      </c>
      <c r="B32" s="15" t="s">
        <v>47</v>
      </c>
      <c r="C32" s="38">
        <v>-1.8</v>
      </c>
      <c r="D32" s="38">
        <v>-4.2</v>
      </c>
      <c r="E32" s="69">
        <v>-6</v>
      </c>
      <c r="F32" s="38">
        <v>-1755.2</v>
      </c>
      <c r="G32" s="38">
        <v>-1761.2</v>
      </c>
      <c r="H32" s="38">
        <v>254.7</v>
      </c>
      <c r="I32" s="97">
        <v>-1714.8</v>
      </c>
      <c r="J32" s="38">
        <v>182.2</v>
      </c>
      <c r="K32" s="38">
        <v>1011</v>
      </c>
      <c r="L32" s="69">
        <v>1193.1000000000001</v>
      </c>
      <c r="M32" s="38">
        <v>1264.2</v>
      </c>
      <c r="N32" s="38">
        <v>2457.3000000000002</v>
      </c>
      <c r="O32" s="38">
        <f>P32-J32-K32-M32</f>
        <v>487.10000000000014</v>
      </c>
      <c r="P32" s="97">
        <v>2944.5</v>
      </c>
      <c r="Q32" s="38">
        <v>310.89999999999998</v>
      </c>
      <c r="R32" s="38">
        <v>370.3</v>
      </c>
      <c r="S32" s="38">
        <v>681.2</v>
      </c>
      <c r="T32" s="38">
        <v>282.3</v>
      </c>
      <c r="U32" s="38">
        <v>963.5</v>
      </c>
      <c r="V32" s="8">
        <f>W32-T32-R32-Q32</f>
        <v>544.80000000000007</v>
      </c>
      <c r="W32" s="97">
        <v>1508.3</v>
      </c>
      <c r="X32" s="8"/>
      <c r="Y32" s="8"/>
      <c r="Z32" s="8"/>
    </row>
    <row r="33" spans="1:24" s="136" customFormat="1" ht="18.75" customHeight="1" x14ac:dyDescent="0.25">
      <c r="A33" s="153" t="s">
        <v>292</v>
      </c>
      <c r="B33" s="153"/>
      <c r="C33" s="153"/>
      <c r="D33" s="153"/>
      <c r="E33" s="153"/>
      <c r="F33" s="153"/>
      <c r="G33" s="153"/>
      <c r="H33" s="153"/>
      <c r="I33" s="153"/>
      <c r="J33" s="153"/>
      <c r="K33" s="153"/>
      <c r="L33" s="153"/>
      <c r="M33" s="153"/>
      <c r="N33" s="153"/>
      <c r="O33" s="153"/>
      <c r="P33" s="153"/>
      <c r="Q33" s="153"/>
      <c r="R33" s="153"/>
      <c r="S33" s="153"/>
      <c r="T33" s="153"/>
      <c r="U33" s="153"/>
      <c r="V33" s="153"/>
      <c r="W33" s="153"/>
    </row>
    <row r="34" spans="1:24" s="136" customFormat="1" ht="18.75" customHeight="1" x14ac:dyDescent="0.25">
      <c r="A34" s="153"/>
      <c r="B34" s="153"/>
      <c r="C34" s="153"/>
      <c r="D34" s="153"/>
      <c r="E34" s="153"/>
      <c r="F34" s="153"/>
      <c r="G34" s="153"/>
      <c r="H34" s="153"/>
      <c r="I34" s="153"/>
      <c r="J34" s="153"/>
      <c r="K34" s="153"/>
      <c r="L34" s="153"/>
      <c r="M34" s="153"/>
      <c r="N34" s="153"/>
      <c r="O34" s="153"/>
      <c r="P34" s="153"/>
      <c r="Q34" s="153"/>
      <c r="R34" s="153"/>
      <c r="S34" s="153"/>
      <c r="T34" s="153"/>
      <c r="U34" s="153"/>
      <c r="V34" s="153"/>
      <c r="W34" s="153"/>
    </row>
    <row r="35" spans="1:24" s="136" customFormat="1" ht="18.75" customHeight="1" x14ac:dyDescent="0.25">
      <c r="A35" s="153"/>
      <c r="B35" s="153"/>
      <c r="C35" s="153"/>
      <c r="D35" s="153"/>
      <c r="E35" s="153"/>
      <c r="F35" s="153"/>
      <c r="G35" s="153"/>
      <c r="H35" s="153"/>
      <c r="I35" s="153"/>
      <c r="J35" s="153"/>
      <c r="K35" s="153"/>
      <c r="L35" s="153"/>
      <c r="M35" s="153"/>
      <c r="N35" s="153"/>
      <c r="O35" s="153"/>
      <c r="P35" s="153"/>
      <c r="Q35" s="153"/>
      <c r="R35" s="153"/>
      <c r="S35" s="153"/>
      <c r="T35" s="153"/>
      <c r="U35" s="153"/>
      <c r="V35" s="153"/>
      <c r="W35" s="153"/>
    </row>
    <row r="36" spans="1:24" s="136" customFormat="1" ht="18.75" customHeight="1" x14ac:dyDescent="0.25">
      <c r="A36" s="153"/>
      <c r="B36" s="153"/>
      <c r="C36" s="153"/>
      <c r="D36" s="153"/>
      <c r="E36" s="153"/>
      <c r="F36" s="153"/>
      <c r="G36" s="153"/>
      <c r="H36" s="153"/>
      <c r="I36" s="153"/>
      <c r="J36" s="153"/>
      <c r="K36" s="153"/>
      <c r="L36" s="153"/>
      <c r="M36" s="153"/>
      <c r="N36" s="153"/>
      <c r="O36" s="153"/>
      <c r="P36" s="153"/>
      <c r="Q36" s="153"/>
      <c r="R36" s="153"/>
      <c r="S36" s="153"/>
      <c r="T36" s="153"/>
      <c r="U36" s="153"/>
      <c r="V36" s="153"/>
      <c r="W36" s="153"/>
    </row>
    <row r="37" spans="1:24" s="136" customFormat="1" ht="18.75" customHeight="1" x14ac:dyDescent="0.25">
      <c r="A37" s="153"/>
      <c r="B37" s="153"/>
      <c r="C37" s="153"/>
      <c r="D37" s="153"/>
      <c r="E37" s="153"/>
      <c r="F37" s="153"/>
      <c r="G37" s="153"/>
      <c r="H37" s="153"/>
      <c r="I37" s="153"/>
      <c r="J37" s="153"/>
      <c r="K37" s="153"/>
      <c r="L37" s="153"/>
      <c r="M37" s="153"/>
      <c r="N37" s="153"/>
      <c r="O37" s="153"/>
      <c r="P37" s="153"/>
      <c r="Q37" s="153"/>
      <c r="R37" s="153"/>
      <c r="S37" s="153"/>
      <c r="T37" s="153"/>
      <c r="U37" s="153"/>
      <c r="V37" s="153"/>
      <c r="W37" s="153"/>
    </row>
    <row r="38" spans="1:24" s="136" customFormat="1" ht="18.75" customHeight="1" x14ac:dyDescent="0.25">
      <c r="A38" s="153"/>
      <c r="B38" s="153"/>
      <c r="C38" s="153"/>
      <c r="D38" s="153"/>
      <c r="E38" s="153"/>
      <c r="F38" s="153"/>
      <c r="G38" s="153"/>
      <c r="H38" s="153"/>
      <c r="I38" s="153"/>
      <c r="J38" s="153"/>
      <c r="K38" s="153"/>
      <c r="L38" s="153"/>
      <c r="M38" s="153"/>
      <c r="N38" s="153"/>
      <c r="O38" s="153"/>
      <c r="P38" s="153"/>
      <c r="Q38" s="153"/>
      <c r="R38" s="153"/>
      <c r="S38" s="153"/>
      <c r="T38" s="153"/>
      <c r="U38" s="153"/>
      <c r="V38" s="153"/>
      <c r="W38" s="153"/>
    </row>
    <row r="39" spans="1:24" s="136" customFormat="1" ht="18.75" customHeight="1" x14ac:dyDescent="0.25">
      <c r="A39" s="153"/>
      <c r="B39" s="153"/>
      <c r="C39" s="153"/>
      <c r="D39" s="153"/>
      <c r="E39" s="153"/>
      <c r="F39" s="153"/>
      <c r="G39" s="153"/>
      <c r="H39" s="153"/>
      <c r="I39" s="153"/>
      <c r="J39" s="153"/>
      <c r="K39" s="153"/>
      <c r="L39" s="153"/>
      <c r="M39" s="153"/>
      <c r="N39" s="153"/>
      <c r="O39" s="153"/>
      <c r="P39" s="153"/>
      <c r="Q39" s="153"/>
      <c r="R39" s="153"/>
      <c r="S39" s="153"/>
      <c r="T39" s="153"/>
      <c r="U39" s="153"/>
      <c r="V39" s="153"/>
      <c r="W39" s="153"/>
    </row>
    <row r="40" spans="1:24" s="136" customFormat="1" ht="18.75" customHeight="1" x14ac:dyDescent="0.25">
      <c r="A40" s="153"/>
      <c r="B40" s="153"/>
      <c r="C40" s="153"/>
      <c r="D40" s="153"/>
      <c r="E40" s="153"/>
      <c r="F40" s="153"/>
      <c r="G40" s="153"/>
      <c r="H40" s="153"/>
      <c r="I40" s="153"/>
      <c r="J40" s="153"/>
      <c r="K40" s="153"/>
      <c r="L40" s="153"/>
      <c r="M40" s="153"/>
      <c r="N40" s="153"/>
      <c r="O40" s="153"/>
      <c r="P40" s="153"/>
      <c r="Q40" s="153"/>
      <c r="R40" s="153"/>
      <c r="S40" s="153"/>
      <c r="T40" s="153"/>
      <c r="U40" s="153"/>
      <c r="V40" s="153"/>
      <c r="W40" s="153"/>
    </row>
    <row r="41" spans="1:24" s="136" customFormat="1" ht="15" customHeight="1" x14ac:dyDescent="0.25">
      <c r="A41" s="153"/>
      <c r="B41" s="153"/>
      <c r="C41" s="153"/>
      <c r="D41" s="153"/>
      <c r="E41" s="153"/>
      <c r="F41" s="153"/>
      <c r="G41" s="153"/>
      <c r="H41" s="153"/>
      <c r="I41" s="153"/>
      <c r="J41" s="153"/>
      <c r="K41" s="153"/>
      <c r="L41" s="153"/>
      <c r="M41" s="153"/>
      <c r="N41" s="153"/>
      <c r="O41" s="153"/>
      <c r="P41" s="153"/>
      <c r="Q41" s="153"/>
      <c r="R41" s="153"/>
      <c r="S41" s="153"/>
      <c r="T41" s="153"/>
      <c r="U41" s="153"/>
      <c r="V41" s="153"/>
      <c r="W41" s="153"/>
    </row>
    <row r="42" spans="1:24" x14ac:dyDescent="0.25">
      <c r="A42" s="153"/>
      <c r="B42" s="153"/>
      <c r="C42" s="153"/>
      <c r="D42" s="153"/>
      <c r="E42" s="153"/>
      <c r="F42" s="153"/>
      <c r="G42" s="153"/>
      <c r="H42" s="153"/>
      <c r="I42" s="153"/>
      <c r="J42" s="153"/>
      <c r="K42" s="153"/>
      <c r="L42" s="153"/>
      <c r="M42" s="153"/>
      <c r="N42" s="153"/>
      <c r="O42" s="153"/>
      <c r="P42" s="153"/>
      <c r="Q42" s="153"/>
      <c r="R42" s="153"/>
      <c r="S42" s="153"/>
      <c r="T42" s="153"/>
      <c r="U42" s="153"/>
      <c r="V42" s="153"/>
      <c r="W42" s="153"/>
    </row>
    <row r="43" spans="1:24" x14ac:dyDescent="0.25">
      <c r="A43" s="153"/>
      <c r="B43" s="153"/>
      <c r="C43" s="153"/>
      <c r="D43" s="153"/>
      <c r="E43" s="153"/>
      <c r="F43" s="153"/>
      <c r="G43" s="153"/>
      <c r="H43" s="153"/>
      <c r="I43" s="153"/>
      <c r="J43" s="153"/>
      <c r="K43" s="153"/>
      <c r="L43" s="153"/>
      <c r="M43" s="153"/>
      <c r="N43" s="153"/>
      <c r="O43" s="153"/>
      <c r="P43" s="153"/>
      <c r="Q43" s="153"/>
      <c r="R43" s="153"/>
      <c r="S43" s="153"/>
      <c r="T43" s="153"/>
      <c r="U43" s="153"/>
      <c r="V43" s="153"/>
      <c r="W43" s="153"/>
    </row>
    <row r="44" spans="1:24" x14ac:dyDescent="0.25">
      <c r="I44" s="151"/>
      <c r="J44" s="151"/>
      <c r="K44" s="151"/>
      <c r="M44" s="151"/>
      <c r="O44" s="151"/>
      <c r="P44" s="151"/>
      <c r="Q44" s="151"/>
      <c r="R44" s="151"/>
      <c r="T44" s="151"/>
      <c r="V44" s="151"/>
      <c r="W44" s="151"/>
      <c r="X44" s="130"/>
    </row>
    <row r="45" spans="1:24" x14ac:dyDescent="0.25">
      <c r="I45" s="151"/>
      <c r="J45" s="151"/>
      <c r="K45" s="151"/>
      <c r="M45" s="151"/>
      <c r="O45" s="151"/>
      <c r="P45" s="151"/>
      <c r="Q45" s="151"/>
      <c r="R45" s="151"/>
      <c r="T45" s="151"/>
      <c r="V45" s="151"/>
      <c r="W45" s="151"/>
      <c r="X45" s="130"/>
    </row>
    <row r="46" spans="1:24" x14ac:dyDescent="0.25">
      <c r="I46" s="151"/>
      <c r="J46" s="151"/>
      <c r="K46" s="151"/>
      <c r="M46" s="151"/>
      <c r="O46" s="151"/>
      <c r="P46" s="151"/>
      <c r="Q46" s="151"/>
      <c r="R46" s="151"/>
      <c r="T46" s="151"/>
      <c r="V46" s="151"/>
      <c r="W46" s="151"/>
      <c r="X46" s="130"/>
    </row>
    <row r="47" spans="1:24" x14ac:dyDescent="0.25">
      <c r="X47" s="130"/>
    </row>
    <row r="48" spans="1:24" x14ac:dyDescent="0.25">
      <c r="X48" s="130"/>
    </row>
    <row r="49" spans="9:24" x14ac:dyDescent="0.25">
      <c r="I49" s="151"/>
      <c r="J49" s="151"/>
      <c r="K49" s="151"/>
      <c r="M49" s="151"/>
      <c r="O49" s="151"/>
      <c r="P49" s="151"/>
      <c r="Q49" s="151"/>
      <c r="R49" s="151"/>
      <c r="T49" s="151"/>
      <c r="V49" s="151"/>
      <c r="W49" s="151"/>
      <c r="X49" s="130"/>
    </row>
    <row r="50" spans="9:24" x14ac:dyDescent="0.25">
      <c r="I50" s="151"/>
      <c r="J50" s="151"/>
      <c r="K50" s="151"/>
      <c r="L50" s="151">
        <f t="shared" ref="L50" si="1">ROUND(L9,2)</f>
        <v>3.9</v>
      </c>
      <c r="M50" s="151"/>
      <c r="N50" s="151"/>
      <c r="O50" s="151"/>
      <c r="P50" s="151"/>
      <c r="Q50" s="151"/>
      <c r="R50" s="151"/>
      <c r="S50" s="151"/>
      <c r="T50" s="151"/>
      <c r="U50" s="151"/>
      <c r="V50" s="151"/>
      <c r="W50" s="151"/>
      <c r="X50" s="130"/>
    </row>
    <row r="51" spans="9:24" x14ac:dyDescent="0.25">
      <c r="X51" s="130"/>
    </row>
    <row r="52" spans="9:24" x14ac:dyDescent="0.25">
      <c r="I52" s="151"/>
      <c r="J52" s="151"/>
      <c r="K52" s="151"/>
      <c r="M52" s="151"/>
      <c r="O52" s="151"/>
      <c r="P52" s="151"/>
      <c r="Q52" s="151"/>
      <c r="R52" s="151"/>
      <c r="T52" s="151"/>
      <c r="V52" s="151"/>
      <c r="W52" s="151"/>
      <c r="X52" s="130"/>
    </row>
    <row r="53" spans="9:24" x14ac:dyDescent="0.25">
      <c r="I53" s="151"/>
      <c r="J53" s="151"/>
      <c r="K53" s="151"/>
      <c r="L53" s="151">
        <f t="shared" ref="L53" si="2">ROUND(L12,2)</f>
        <v>3.96</v>
      </c>
      <c r="M53" s="151"/>
      <c r="N53" s="151"/>
      <c r="O53" s="151"/>
      <c r="P53" s="151"/>
      <c r="Q53" s="151"/>
      <c r="R53" s="151"/>
      <c r="S53" s="151"/>
      <c r="T53" s="151"/>
      <c r="U53" s="151"/>
      <c r="V53" s="151"/>
      <c r="W53" s="151"/>
      <c r="X53" s="130"/>
    </row>
    <row r="54" spans="9:24" x14ac:dyDescent="0.25">
      <c r="I54" s="151"/>
      <c r="J54" s="151"/>
      <c r="K54" s="151"/>
      <c r="L54" s="151">
        <f t="shared" ref="L54" si="3">ROUND(L13,2)</f>
        <v>1.64</v>
      </c>
      <c r="M54" s="151"/>
      <c r="N54" s="151"/>
      <c r="O54" s="151"/>
      <c r="P54" s="151"/>
      <c r="Q54" s="151"/>
      <c r="R54" s="151"/>
      <c r="S54" s="151"/>
      <c r="T54" s="151"/>
      <c r="U54" s="151"/>
      <c r="V54" s="151"/>
      <c r="W54" s="151"/>
      <c r="X54" s="130"/>
    </row>
    <row r="55" spans="9:24" x14ac:dyDescent="0.25">
      <c r="X55" s="130"/>
    </row>
    <row r="56" spans="9:24" x14ac:dyDescent="0.25">
      <c r="I56" s="151"/>
      <c r="J56" s="151"/>
      <c r="K56" s="151"/>
      <c r="M56" s="151"/>
      <c r="O56" s="151"/>
      <c r="P56" s="151"/>
      <c r="Q56" s="151"/>
      <c r="R56" s="151"/>
      <c r="T56" s="151"/>
      <c r="V56" s="151"/>
      <c r="W56" s="151"/>
      <c r="X56" s="130"/>
    </row>
    <row r="57" spans="9:24" x14ac:dyDescent="0.25">
      <c r="I57" s="151"/>
      <c r="J57" s="151"/>
      <c r="K57" s="151"/>
      <c r="M57" s="151"/>
      <c r="O57" s="151"/>
      <c r="P57" s="151"/>
      <c r="Q57" s="151"/>
      <c r="R57" s="151"/>
      <c r="T57" s="151"/>
      <c r="V57" s="151"/>
      <c r="W57" s="151"/>
      <c r="X57" s="130"/>
    </row>
    <row r="58" spans="9:24" x14ac:dyDescent="0.25">
      <c r="I58" s="151"/>
      <c r="J58" s="151"/>
      <c r="K58" s="151"/>
      <c r="M58" s="151"/>
      <c r="O58" s="151"/>
      <c r="P58" s="151"/>
      <c r="Q58" s="151"/>
      <c r="R58" s="151"/>
      <c r="T58" s="151"/>
      <c r="V58" s="151"/>
      <c r="W58" s="151"/>
      <c r="X58" s="130"/>
    </row>
    <row r="59" spans="9:24" x14ac:dyDescent="0.25">
      <c r="I59" s="151"/>
      <c r="J59" s="151"/>
      <c r="K59" s="151"/>
      <c r="M59" s="151"/>
      <c r="O59" s="151"/>
      <c r="P59" s="151"/>
      <c r="Q59" s="151"/>
      <c r="R59" s="151"/>
      <c r="T59" s="151"/>
      <c r="V59" s="151"/>
      <c r="W59" s="151"/>
      <c r="X59" s="130"/>
    </row>
    <row r="60" spans="9:24" x14ac:dyDescent="0.25">
      <c r="I60" s="151"/>
      <c r="J60" s="151"/>
      <c r="K60" s="151"/>
      <c r="M60" s="151"/>
      <c r="O60" s="151"/>
      <c r="P60" s="151"/>
      <c r="Q60" s="151"/>
      <c r="R60" s="151"/>
      <c r="T60" s="151"/>
      <c r="V60" s="151"/>
      <c r="W60" s="151"/>
      <c r="X60" s="130"/>
    </row>
    <row r="61" spans="9:24" x14ac:dyDescent="0.25">
      <c r="I61" s="151"/>
      <c r="J61" s="151"/>
      <c r="K61" s="151"/>
      <c r="M61" s="151"/>
      <c r="O61" s="151"/>
      <c r="P61" s="151"/>
      <c r="Q61" s="151"/>
      <c r="R61" s="151"/>
      <c r="T61" s="151"/>
      <c r="V61" s="151"/>
      <c r="W61" s="151"/>
      <c r="X61" s="130"/>
    </row>
    <row r="62" spans="9:24" x14ac:dyDescent="0.25">
      <c r="X62" s="130"/>
    </row>
    <row r="63" spans="9:24" x14ac:dyDescent="0.25">
      <c r="X63" s="130"/>
    </row>
    <row r="64" spans="9:24" x14ac:dyDescent="0.25">
      <c r="I64" s="151"/>
      <c r="J64" s="151"/>
      <c r="K64" s="151"/>
      <c r="M64" s="151"/>
      <c r="O64" s="151"/>
      <c r="P64" s="151"/>
      <c r="Q64" s="151"/>
      <c r="R64" s="151"/>
      <c r="T64" s="151"/>
      <c r="V64" s="151"/>
      <c r="W64" s="151"/>
      <c r="X64" s="130"/>
    </row>
    <row r="65" spans="9:24" x14ac:dyDescent="0.25">
      <c r="I65" s="151"/>
      <c r="J65" s="151"/>
      <c r="K65" s="151"/>
      <c r="M65" s="151"/>
      <c r="O65" s="151"/>
      <c r="P65" s="151"/>
      <c r="Q65" s="151"/>
      <c r="R65" s="151"/>
      <c r="T65" s="151"/>
      <c r="V65" s="151"/>
      <c r="W65" s="151"/>
      <c r="X65" s="130"/>
    </row>
    <row r="66" spans="9:24" x14ac:dyDescent="0.25">
      <c r="I66" s="151"/>
      <c r="J66" s="151"/>
      <c r="K66" s="151"/>
      <c r="L66" s="151"/>
      <c r="M66" s="151"/>
      <c r="N66" s="151"/>
      <c r="O66" s="151"/>
      <c r="P66" s="151"/>
      <c r="Q66" s="151"/>
      <c r="R66" s="151"/>
      <c r="S66" s="151"/>
      <c r="T66" s="151"/>
      <c r="U66" s="151"/>
      <c r="V66" s="151"/>
      <c r="W66" s="151"/>
      <c r="X66" s="130"/>
    </row>
    <row r="67" spans="9:24" x14ac:dyDescent="0.25">
      <c r="I67" s="151"/>
      <c r="J67" s="151"/>
      <c r="K67" s="151"/>
      <c r="L67" s="151"/>
      <c r="M67" s="151"/>
      <c r="N67" s="151"/>
      <c r="O67" s="151"/>
      <c r="P67" s="151"/>
      <c r="Q67" s="151"/>
      <c r="R67" s="151"/>
      <c r="S67" s="151"/>
      <c r="T67" s="151"/>
      <c r="U67" s="151"/>
      <c r="V67" s="151"/>
      <c r="W67" s="151"/>
      <c r="X67" s="130"/>
    </row>
    <row r="68" spans="9:24" x14ac:dyDescent="0.25">
      <c r="X68" s="8"/>
    </row>
    <row r="69" spans="9:24" x14ac:dyDescent="0.25">
      <c r="I69" s="151"/>
      <c r="J69" s="151"/>
      <c r="K69" s="151"/>
      <c r="M69" s="151"/>
      <c r="O69" s="151"/>
      <c r="P69" s="151"/>
      <c r="Q69" s="151"/>
      <c r="R69" s="151"/>
      <c r="T69" s="151"/>
      <c r="V69" s="151"/>
      <c r="W69" s="151"/>
      <c r="X69" s="8"/>
    </row>
    <row r="70" spans="9:24" x14ac:dyDescent="0.25">
      <c r="I70" s="151"/>
      <c r="J70" s="151"/>
      <c r="K70" s="151"/>
      <c r="M70" s="151"/>
      <c r="O70" s="151"/>
      <c r="P70" s="151"/>
      <c r="Q70" s="151"/>
      <c r="R70" s="151"/>
      <c r="T70" s="151"/>
      <c r="V70" s="151"/>
      <c r="W70" s="151"/>
      <c r="X70" s="130"/>
    </row>
    <row r="71" spans="9:24" x14ac:dyDescent="0.25">
      <c r="I71" s="151"/>
      <c r="J71" s="151"/>
      <c r="K71" s="151"/>
      <c r="M71" s="151"/>
      <c r="O71" s="151"/>
      <c r="P71" s="151"/>
      <c r="Q71" s="151"/>
      <c r="R71" s="151"/>
      <c r="T71" s="151"/>
      <c r="V71" s="151"/>
      <c r="W71" s="151"/>
      <c r="X71" s="8"/>
    </row>
    <row r="72" spans="9:24" x14ac:dyDescent="0.25">
      <c r="I72" s="151"/>
      <c r="J72" s="151"/>
      <c r="K72" s="151"/>
      <c r="M72" s="151"/>
      <c r="O72" s="151"/>
      <c r="P72" s="151"/>
      <c r="Q72" s="151"/>
      <c r="R72" s="151"/>
      <c r="T72" s="151"/>
      <c r="V72" s="151"/>
      <c r="W72" s="151"/>
      <c r="X72" s="8"/>
    </row>
    <row r="73" spans="9:24" x14ac:dyDescent="0.25">
      <c r="I73" s="151"/>
      <c r="J73" s="151"/>
      <c r="K73" s="151"/>
      <c r="M73" s="151"/>
      <c r="O73" s="151"/>
      <c r="P73" s="151"/>
      <c r="Q73" s="151"/>
      <c r="R73" s="151"/>
      <c r="T73" s="151"/>
      <c r="V73" s="151"/>
      <c r="W73" s="151"/>
      <c r="X73" s="8"/>
    </row>
  </sheetData>
  <dataConsolidate/>
  <mergeCells count="1">
    <mergeCell ref="A33:W43"/>
  </mergeCells>
  <pageMargins left="0.7" right="0.7" top="0.78740157499999996" bottom="0.78740157499999996" header="0.3" footer="0.3"/>
  <pageSetup paperSize="9" scale="61" orientation="landscape" r:id="rId1"/>
  <customProperties>
    <customPr name="IbpWorksheetKeyString_GUID" r:id="rId2"/>
  </customPropertie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380CE3-0D31-467B-B6C0-4F8B7C04D830}">
  <sheetPr>
    <pageSetUpPr fitToPage="1"/>
  </sheetPr>
  <dimension ref="A1:N47"/>
  <sheetViews>
    <sheetView showGridLines="0" topLeftCell="A4" zoomScaleNormal="100" workbookViewId="0"/>
  </sheetViews>
  <sheetFormatPr baseColWidth="10" defaultRowHeight="12.75" x14ac:dyDescent="0.2"/>
  <cols>
    <col min="1" max="1" width="59.7109375" style="51" customWidth="1"/>
    <col min="2" max="5" width="15.140625" style="51" customWidth="1"/>
    <col min="6" max="16384" width="11.42578125" style="51"/>
  </cols>
  <sheetData>
    <row r="1" spans="1:14" x14ac:dyDescent="0.2">
      <c r="A1" s="50" t="s">
        <v>73</v>
      </c>
    </row>
    <row r="3" spans="1:14" x14ac:dyDescent="0.2">
      <c r="A3" s="50" t="s">
        <v>72</v>
      </c>
      <c r="B3" s="52" t="s">
        <v>170</v>
      </c>
      <c r="C3" s="52" t="s">
        <v>251</v>
      </c>
      <c r="D3" s="52">
        <v>2021</v>
      </c>
      <c r="E3" s="52">
        <v>2022</v>
      </c>
    </row>
    <row r="4" spans="1:14" x14ac:dyDescent="0.2">
      <c r="A4" s="122" t="s">
        <v>1</v>
      </c>
      <c r="B4" s="85">
        <v>1069.4000000000001</v>
      </c>
      <c r="C4" s="85">
        <v>1484.4</v>
      </c>
      <c r="D4" s="85">
        <v>3213.1</v>
      </c>
      <c r="E4" s="85">
        <v>5676.6</v>
      </c>
      <c r="G4" s="66"/>
      <c r="H4" s="66"/>
      <c r="I4" s="66"/>
      <c r="J4" s="66"/>
      <c r="K4" s="66"/>
      <c r="M4" s="66"/>
      <c r="N4" s="66"/>
    </row>
    <row r="5" spans="1:14" x14ac:dyDescent="0.2">
      <c r="A5" s="54" t="s">
        <v>74</v>
      </c>
      <c r="B5" s="82">
        <v>565.6</v>
      </c>
      <c r="C5" s="82">
        <v>892.3</v>
      </c>
      <c r="D5" s="82">
        <v>682.3</v>
      </c>
      <c r="E5" s="82">
        <v>3219.3</v>
      </c>
      <c r="G5" s="66"/>
      <c r="H5" s="66"/>
      <c r="I5" s="66"/>
      <c r="J5" s="66"/>
      <c r="K5" s="66"/>
      <c r="M5" s="66"/>
      <c r="N5" s="66"/>
    </row>
    <row r="6" spans="1:14" x14ac:dyDescent="0.2">
      <c r="A6" s="53" t="s">
        <v>75</v>
      </c>
      <c r="B6" s="85">
        <v>503.8</v>
      </c>
      <c r="C6" s="85">
        <v>592.1</v>
      </c>
      <c r="D6" s="85">
        <v>2530.8000000000002</v>
      </c>
      <c r="E6" s="85">
        <v>2457.3000000000002</v>
      </c>
      <c r="F6" s="66"/>
      <c r="G6" s="66"/>
      <c r="H6" s="66"/>
      <c r="I6" s="66"/>
      <c r="J6" s="66"/>
      <c r="K6" s="66"/>
      <c r="M6" s="66"/>
      <c r="N6" s="66"/>
    </row>
    <row r="7" spans="1:14" x14ac:dyDescent="0.2">
      <c r="A7" s="54" t="s">
        <v>230</v>
      </c>
      <c r="B7" s="82">
        <v>59.1</v>
      </c>
      <c r="C7" s="82">
        <v>51.8</v>
      </c>
      <c r="D7" s="82">
        <v>175.9</v>
      </c>
      <c r="E7" s="82">
        <v>186.3</v>
      </c>
      <c r="G7" s="66"/>
      <c r="H7" s="66"/>
      <c r="I7" s="66"/>
      <c r="J7" s="66"/>
      <c r="K7" s="66"/>
      <c r="M7" s="66"/>
      <c r="N7" s="66"/>
    </row>
    <row r="8" spans="1:14" x14ac:dyDescent="0.2">
      <c r="A8" s="54" t="s">
        <v>76</v>
      </c>
      <c r="B8" s="82">
        <v>318.8</v>
      </c>
      <c r="C8" s="82">
        <v>51.7</v>
      </c>
      <c r="D8" s="82">
        <v>397.8</v>
      </c>
      <c r="E8" s="82">
        <v>241.8</v>
      </c>
      <c r="G8" s="66"/>
      <c r="H8" s="66"/>
      <c r="I8" s="66"/>
      <c r="J8" s="66"/>
      <c r="K8" s="66"/>
      <c r="M8" s="66"/>
      <c r="N8" s="66"/>
    </row>
    <row r="9" spans="1:14" x14ac:dyDescent="0.2">
      <c r="A9" s="54" t="s">
        <v>77</v>
      </c>
      <c r="B9" s="82">
        <v>72.599999999999994</v>
      </c>
      <c r="C9" s="82">
        <v>127.6</v>
      </c>
      <c r="D9" s="82">
        <v>196</v>
      </c>
      <c r="E9" s="82">
        <v>374.6</v>
      </c>
      <c r="G9" s="66"/>
      <c r="H9" s="66"/>
      <c r="I9" s="66"/>
      <c r="J9" s="66"/>
      <c r="K9" s="66"/>
      <c r="M9" s="66"/>
      <c r="N9" s="66"/>
    </row>
    <row r="10" spans="1:14" x14ac:dyDescent="0.2">
      <c r="A10" s="54" t="s">
        <v>231</v>
      </c>
      <c r="B10" s="82">
        <v>0.4</v>
      </c>
      <c r="C10" s="82">
        <v>6.4</v>
      </c>
      <c r="D10" s="82">
        <v>-1.6</v>
      </c>
      <c r="E10" s="82">
        <v>-2.7</v>
      </c>
      <c r="G10" s="66"/>
      <c r="H10" s="66"/>
      <c r="I10" s="66"/>
      <c r="J10" s="66"/>
      <c r="K10" s="66"/>
      <c r="M10" s="66"/>
      <c r="N10" s="66"/>
    </row>
    <row r="11" spans="1:14" x14ac:dyDescent="0.2">
      <c r="A11" s="54" t="s">
        <v>78</v>
      </c>
      <c r="B11" s="82">
        <v>1.5</v>
      </c>
      <c r="C11" s="107" t="s">
        <v>20</v>
      </c>
      <c r="D11" s="82">
        <v>5</v>
      </c>
      <c r="E11" s="82">
        <v>2.1</v>
      </c>
      <c r="G11" s="66"/>
      <c r="H11" s="107"/>
      <c r="I11" s="66"/>
      <c r="J11" s="66"/>
      <c r="K11" s="66"/>
      <c r="M11" s="66"/>
      <c r="N11" s="66"/>
    </row>
    <row r="12" spans="1:14" x14ac:dyDescent="0.2">
      <c r="A12" s="54" t="s">
        <v>79</v>
      </c>
      <c r="B12" s="82">
        <v>-20.9</v>
      </c>
      <c r="C12" s="82">
        <v>227.1</v>
      </c>
      <c r="D12" s="82">
        <v>-43.1</v>
      </c>
      <c r="E12" s="82">
        <v>-138</v>
      </c>
      <c r="G12" s="66"/>
      <c r="H12" s="66"/>
      <c r="I12" s="66"/>
      <c r="J12" s="66"/>
      <c r="K12" s="66"/>
      <c r="M12" s="66"/>
      <c r="N12" s="66"/>
    </row>
    <row r="13" spans="1:14" x14ac:dyDescent="0.2">
      <c r="A13" s="53" t="s">
        <v>80</v>
      </c>
      <c r="B13" s="85">
        <v>671.9</v>
      </c>
      <c r="C13" s="85">
        <v>697.9</v>
      </c>
      <c r="D13" s="85">
        <v>2517</v>
      </c>
      <c r="E13" s="85">
        <v>1999.6</v>
      </c>
      <c r="F13" s="66"/>
      <c r="G13" s="66"/>
      <c r="H13" s="66"/>
      <c r="I13" s="66"/>
      <c r="J13" s="66"/>
      <c r="K13" s="66"/>
      <c r="M13" s="66"/>
      <c r="N13" s="66"/>
    </row>
    <row r="14" spans="1:14" x14ac:dyDescent="0.2">
      <c r="A14" s="54" t="s">
        <v>81</v>
      </c>
      <c r="B14" s="82">
        <v>-0.3</v>
      </c>
      <c r="C14" s="82">
        <v>38.799999999999997</v>
      </c>
      <c r="D14" s="82">
        <v>10.1</v>
      </c>
      <c r="E14" s="82">
        <v>103.4</v>
      </c>
      <c r="G14" s="66"/>
      <c r="H14" s="66"/>
      <c r="I14" s="66"/>
      <c r="J14" s="66"/>
      <c r="K14" s="66"/>
      <c r="M14" s="66"/>
      <c r="N14" s="66"/>
    </row>
    <row r="15" spans="1:14" x14ac:dyDescent="0.2">
      <c r="A15" s="54" t="s">
        <v>232</v>
      </c>
      <c r="B15" s="82">
        <v>-50.1</v>
      </c>
      <c r="C15" s="82">
        <v>-6.8</v>
      </c>
      <c r="D15" s="82">
        <v>-122</v>
      </c>
      <c r="E15" s="82">
        <v>-28.3</v>
      </c>
      <c r="G15" s="66"/>
      <c r="H15" s="66"/>
      <c r="I15" s="66"/>
      <c r="J15" s="66"/>
      <c r="K15" s="66"/>
      <c r="M15" s="66"/>
      <c r="N15" s="66"/>
    </row>
    <row r="16" spans="1:14" x14ac:dyDescent="0.2">
      <c r="A16" s="54" t="s">
        <v>82</v>
      </c>
      <c r="B16" s="82">
        <v>4</v>
      </c>
      <c r="C16" s="82">
        <v>41.8</v>
      </c>
      <c r="D16" s="82">
        <v>20.7</v>
      </c>
      <c r="E16" s="82">
        <v>60</v>
      </c>
      <c r="G16" s="66"/>
      <c r="H16" s="66"/>
      <c r="I16" s="66"/>
      <c r="J16" s="66"/>
      <c r="K16" s="66"/>
      <c r="M16" s="66"/>
      <c r="N16" s="66"/>
    </row>
    <row r="17" spans="1:14" x14ac:dyDescent="0.2">
      <c r="A17" s="53" t="s">
        <v>83</v>
      </c>
      <c r="B17" s="85">
        <v>-46.4</v>
      </c>
      <c r="C17" s="85">
        <v>73.8</v>
      </c>
      <c r="D17" s="85">
        <v>-91.2</v>
      </c>
      <c r="E17" s="85">
        <v>135.1</v>
      </c>
      <c r="G17" s="66"/>
      <c r="H17" s="66"/>
      <c r="I17" s="66"/>
      <c r="J17" s="66"/>
      <c r="K17" s="66"/>
      <c r="M17" s="66"/>
      <c r="N17" s="66"/>
    </row>
    <row r="18" spans="1:14" x14ac:dyDescent="0.2">
      <c r="A18" s="53" t="s">
        <v>84</v>
      </c>
      <c r="B18" s="85">
        <v>625.5</v>
      </c>
      <c r="C18" s="85">
        <v>771.8</v>
      </c>
      <c r="D18" s="85">
        <v>2425.8000000000002</v>
      </c>
      <c r="E18" s="85">
        <v>2134.6999999999998</v>
      </c>
      <c r="F18" s="66"/>
      <c r="G18" s="66"/>
      <c r="H18" s="66"/>
      <c r="I18" s="66"/>
      <c r="J18" s="66"/>
      <c r="K18" s="66"/>
      <c r="M18" s="66"/>
      <c r="N18" s="66"/>
    </row>
    <row r="19" spans="1:14" x14ac:dyDescent="0.2">
      <c r="A19" s="54" t="s">
        <v>85</v>
      </c>
      <c r="B19" s="82">
        <v>127.1</v>
      </c>
      <c r="C19" s="82">
        <v>226.9</v>
      </c>
      <c r="D19" s="82">
        <v>291.5</v>
      </c>
      <c r="E19" s="82">
        <v>626.4</v>
      </c>
      <c r="G19" s="66"/>
      <c r="H19" s="66"/>
      <c r="I19" s="66"/>
      <c r="J19" s="66"/>
      <c r="K19" s="66"/>
      <c r="M19" s="66"/>
      <c r="N19" s="66"/>
    </row>
    <row r="20" spans="1:14" x14ac:dyDescent="0.2">
      <c r="A20" s="55" t="s">
        <v>208</v>
      </c>
      <c r="B20" s="82">
        <v>39</v>
      </c>
      <c r="C20" s="82">
        <v>176.5</v>
      </c>
      <c r="D20" s="82">
        <v>187.6</v>
      </c>
      <c r="E20" s="82">
        <v>212.5</v>
      </c>
      <c r="G20" s="66"/>
      <c r="H20" s="66"/>
      <c r="I20" s="66"/>
      <c r="J20" s="66"/>
      <c r="K20" s="66"/>
      <c r="M20" s="66"/>
      <c r="N20" s="66"/>
    </row>
    <row r="21" spans="1:14" x14ac:dyDescent="0.2">
      <c r="A21" s="53" t="s">
        <v>86</v>
      </c>
      <c r="B21" s="85">
        <v>498.4</v>
      </c>
      <c r="C21" s="85">
        <v>544.9</v>
      </c>
      <c r="D21" s="85">
        <v>2134.1999999999998</v>
      </c>
      <c r="E21" s="85">
        <v>1508.3</v>
      </c>
      <c r="G21" s="66"/>
      <c r="H21" s="66"/>
      <c r="I21" s="66"/>
      <c r="J21" s="66"/>
      <c r="K21" s="66"/>
      <c r="M21" s="66"/>
      <c r="N21" s="66"/>
    </row>
    <row r="22" spans="1:14" x14ac:dyDescent="0.2">
      <c r="A22" s="54" t="s">
        <v>250</v>
      </c>
      <c r="B22" s="82">
        <v>-11.2</v>
      </c>
      <c r="C22" s="82" t="s">
        <v>20</v>
      </c>
      <c r="D22" s="82">
        <v>810.3</v>
      </c>
      <c r="E22" s="82" t="s">
        <v>20</v>
      </c>
      <c r="G22" s="66"/>
      <c r="H22" s="107"/>
      <c r="I22" s="66"/>
      <c r="J22" s="107"/>
      <c r="K22" s="66"/>
      <c r="M22" s="66"/>
      <c r="N22" s="66"/>
    </row>
    <row r="23" spans="1:14" x14ac:dyDescent="0.2">
      <c r="A23" s="53" t="s">
        <v>223</v>
      </c>
      <c r="B23" s="85">
        <v>487.1</v>
      </c>
      <c r="C23" s="85">
        <v>544.9</v>
      </c>
      <c r="D23" s="85">
        <v>2944.5</v>
      </c>
      <c r="E23" s="85">
        <v>1508.3</v>
      </c>
      <c r="G23" s="66"/>
      <c r="H23" s="66"/>
      <c r="I23" s="66"/>
      <c r="J23" s="66"/>
      <c r="K23" s="66"/>
      <c r="M23" s="66"/>
      <c r="N23" s="66"/>
    </row>
    <row r="24" spans="1:14" x14ac:dyDescent="0.2">
      <c r="A24" s="54" t="s">
        <v>87</v>
      </c>
      <c r="B24" s="82" t="s">
        <v>20</v>
      </c>
      <c r="C24" s="82" t="s">
        <v>20</v>
      </c>
      <c r="D24" s="82" t="s">
        <v>20</v>
      </c>
      <c r="E24" s="82" t="s">
        <v>20</v>
      </c>
      <c r="G24" s="107"/>
      <c r="H24" s="107"/>
      <c r="I24" s="107"/>
      <c r="J24" s="107"/>
      <c r="K24" s="66"/>
      <c r="M24" s="66"/>
      <c r="N24" s="66"/>
    </row>
    <row r="25" spans="1:14" x14ac:dyDescent="0.2">
      <c r="A25" s="53" t="s">
        <v>233</v>
      </c>
      <c r="B25" s="85">
        <v>487.1</v>
      </c>
      <c r="C25" s="85">
        <v>544.9</v>
      </c>
      <c r="D25" s="85">
        <v>2944.5</v>
      </c>
      <c r="E25" s="85">
        <v>1508.3</v>
      </c>
      <c r="G25" s="66"/>
      <c r="H25" s="66"/>
      <c r="I25" s="66"/>
      <c r="J25" s="66"/>
      <c r="K25" s="66"/>
      <c r="M25" s="66"/>
      <c r="N25" s="66"/>
    </row>
    <row r="26" spans="1:14" s="104" customFormat="1" x14ac:dyDescent="0.2">
      <c r="A26" s="106" t="s">
        <v>204</v>
      </c>
      <c r="B26" s="107">
        <v>498.4</v>
      </c>
      <c r="C26" s="107">
        <v>544.9</v>
      </c>
      <c r="D26" s="107">
        <v>2134.1999999999998</v>
      </c>
      <c r="E26" s="107">
        <v>1508.3</v>
      </c>
      <c r="G26" s="66"/>
      <c r="H26" s="66"/>
      <c r="I26" s="66"/>
      <c r="J26" s="66"/>
      <c r="K26" s="66"/>
      <c r="M26" s="66"/>
      <c r="N26" s="66"/>
    </row>
    <row r="27" spans="1:14" s="104" customFormat="1" x14ac:dyDescent="0.2">
      <c r="A27" s="106" t="s">
        <v>209</v>
      </c>
      <c r="B27" s="107">
        <v>-11.2</v>
      </c>
      <c r="C27" s="107" t="s">
        <v>20</v>
      </c>
      <c r="D27" s="107">
        <v>810.3</v>
      </c>
      <c r="E27" s="107" t="s">
        <v>20</v>
      </c>
      <c r="G27" s="66"/>
      <c r="H27" s="107"/>
      <c r="I27" s="66"/>
      <c r="J27" s="107"/>
      <c r="K27" s="66"/>
      <c r="M27" s="66"/>
      <c r="N27" s="66"/>
    </row>
    <row r="28" spans="1:14" x14ac:dyDescent="0.2">
      <c r="A28" s="54"/>
      <c r="B28" s="113"/>
      <c r="C28" s="113"/>
      <c r="D28" s="113"/>
      <c r="E28" s="113"/>
      <c r="H28" s="66"/>
      <c r="J28" s="66"/>
      <c r="K28" s="66"/>
      <c r="M28" s="66"/>
      <c r="N28" s="66"/>
    </row>
    <row r="29" spans="1:14" x14ac:dyDescent="0.2">
      <c r="A29" s="53" t="s">
        <v>200</v>
      </c>
      <c r="B29" s="114">
        <v>2.54</v>
      </c>
      <c r="C29" s="114">
        <v>2.85</v>
      </c>
      <c r="D29" s="114">
        <v>15.38</v>
      </c>
      <c r="E29" s="114">
        <v>7.88</v>
      </c>
      <c r="G29" s="110"/>
      <c r="H29" s="110"/>
      <c r="I29" s="110"/>
      <c r="J29" s="110"/>
      <c r="K29" s="66"/>
      <c r="M29" s="66"/>
      <c r="N29" s="66"/>
    </row>
    <row r="30" spans="1:14" s="104" customFormat="1" x14ac:dyDescent="0.2">
      <c r="A30" s="106" t="s">
        <v>204</v>
      </c>
      <c r="B30" s="115">
        <v>2.6</v>
      </c>
      <c r="C30" s="115">
        <v>2.85</v>
      </c>
      <c r="D30" s="115">
        <v>11.15</v>
      </c>
      <c r="E30" s="115">
        <v>7.88</v>
      </c>
      <c r="G30" s="110"/>
      <c r="H30" s="110"/>
      <c r="I30" s="110"/>
      <c r="J30" s="110"/>
      <c r="K30" s="66"/>
      <c r="M30" s="66"/>
      <c r="N30" s="66"/>
    </row>
    <row r="31" spans="1:14" s="104" customFormat="1" x14ac:dyDescent="0.2">
      <c r="A31" s="106" t="s">
        <v>209</v>
      </c>
      <c r="B31" s="115">
        <v>-0.06</v>
      </c>
      <c r="C31" s="107" t="s">
        <v>20</v>
      </c>
      <c r="D31" s="115">
        <v>4.2300000000000004</v>
      </c>
      <c r="E31" s="107" t="s">
        <v>20</v>
      </c>
      <c r="G31" s="110"/>
      <c r="H31" s="107"/>
      <c r="I31" s="110"/>
      <c r="J31" s="107"/>
      <c r="K31" s="66"/>
      <c r="M31" s="66"/>
      <c r="N31" s="66"/>
    </row>
    <row r="32" spans="1:14" x14ac:dyDescent="0.2">
      <c r="A32" s="54"/>
      <c r="B32" s="56"/>
      <c r="C32" s="56"/>
      <c r="D32" s="56"/>
      <c r="E32" s="56"/>
    </row>
    <row r="36" spans="1:13" x14ac:dyDescent="0.2">
      <c r="A36" s="50" t="s">
        <v>88</v>
      </c>
    </row>
    <row r="38" spans="1:13" x14ac:dyDescent="0.2">
      <c r="A38" s="50" t="s">
        <v>89</v>
      </c>
      <c r="B38" s="52" t="s">
        <v>170</v>
      </c>
      <c r="C38" s="52" t="s">
        <v>251</v>
      </c>
      <c r="D38" s="52">
        <v>2021</v>
      </c>
      <c r="E38" s="52">
        <v>2022</v>
      </c>
    </row>
    <row r="39" spans="1:13" x14ac:dyDescent="0.2">
      <c r="A39" s="123" t="s">
        <v>90</v>
      </c>
      <c r="B39" s="137">
        <v>671.9</v>
      </c>
      <c r="C39" s="137">
        <v>697.9</v>
      </c>
      <c r="D39" s="85">
        <v>2517</v>
      </c>
      <c r="E39" s="85">
        <v>1999.6</v>
      </c>
      <c r="F39" s="66"/>
      <c r="G39" s="66"/>
      <c r="H39" s="66"/>
      <c r="I39" s="66"/>
      <c r="J39" s="66"/>
      <c r="K39" s="66"/>
      <c r="L39" s="66"/>
      <c r="M39" s="66"/>
    </row>
    <row r="40" spans="1:13" ht="25.5" x14ac:dyDescent="0.2">
      <c r="A40" s="58" t="s">
        <v>234</v>
      </c>
      <c r="B40" s="138">
        <v>14.1</v>
      </c>
      <c r="C40" s="138">
        <v>-250.2</v>
      </c>
      <c r="D40" s="82">
        <v>31</v>
      </c>
      <c r="E40" s="82">
        <v>10.4</v>
      </c>
      <c r="G40" s="66"/>
      <c r="H40" s="66"/>
      <c r="I40" s="66"/>
      <c r="J40" s="66"/>
      <c r="K40" s="66"/>
      <c r="L40" s="66"/>
      <c r="M40" s="66"/>
    </row>
    <row r="41" spans="1:13" ht="25.5" x14ac:dyDescent="0.2">
      <c r="A41" s="58" t="s">
        <v>235</v>
      </c>
      <c r="B41" s="138">
        <v>3.4</v>
      </c>
      <c r="C41" s="138">
        <v>-5.5</v>
      </c>
      <c r="D41" s="82">
        <v>38.1</v>
      </c>
      <c r="E41" s="82">
        <v>-30.9</v>
      </c>
      <c r="G41" s="66"/>
      <c r="H41" s="66"/>
      <c r="I41" s="66"/>
      <c r="J41" s="66"/>
      <c r="K41" s="66"/>
      <c r="L41" s="66"/>
      <c r="M41" s="66"/>
    </row>
    <row r="42" spans="1:13" ht="25.5" x14ac:dyDescent="0.2">
      <c r="A42" s="58" t="s">
        <v>127</v>
      </c>
      <c r="B42" s="138">
        <v>88.5</v>
      </c>
      <c r="C42" s="138">
        <v>124.6</v>
      </c>
      <c r="D42" s="82">
        <v>-1514.6</v>
      </c>
      <c r="E42" s="82">
        <v>449.1</v>
      </c>
      <c r="G42" s="66"/>
      <c r="H42" s="66"/>
      <c r="I42" s="66"/>
      <c r="J42" s="66"/>
      <c r="K42" s="66"/>
      <c r="L42" s="66"/>
      <c r="M42" s="66"/>
    </row>
    <row r="43" spans="1:13" ht="14.25" x14ac:dyDescent="0.2">
      <c r="A43" s="58" t="s">
        <v>242</v>
      </c>
      <c r="B43" s="138">
        <v>-1.6</v>
      </c>
      <c r="C43" s="138">
        <v>-1.2</v>
      </c>
      <c r="D43" s="82">
        <v>-5.5</v>
      </c>
      <c r="E43" s="82">
        <v>-6.8</v>
      </c>
      <c r="G43" s="66"/>
      <c r="H43" s="66"/>
      <c r="I43" s="66"/>
      <c r="J43" s="66"/>
      <c r="K43" s="66"/>
      <c r="L43" s="66"/>
      <c r="M43" s="66"/>
    </row>
    <row r="44" spans="1:13" ht="25.5" x14ac:dyDescent="0.2">
      <c r="A44" s="58" t="s">
        <v>236</v>
      </c>
      <c r="B44" s="138">
        <v>-0.4</v>
      </c>
      <c r="C44" s="138">
        <v>-6.4</v>
      </c>
      <c r="D44" s="82">
        <v>1.3</v>
      </c>
      <c r="E44" s="82">
        <v>1.5</v>
      </c>
      <c r="G44" s="66"/>
      <c r="H44" s="66"/>
      <c r="I44" s="66"/>
      <c r="J44" s="66"/>
      <c r="K44" s="66"/>
      <c r="L44" s="66"/>
      <c r="M44" s="66"/>
    </row>
    <row r="45" spans="1:13" ht="14.25" x14ac:dyDescent="0.2">
      <c r="A45" s="57" t="s">
        <v>279</v>
      </c>
      <c r="B45" s="137">
        <v>775.9</v>
      </c>
      <c r="C45" s="137">
        <v>559.20000000000005</v>
      </c>
      <c r="D45" s="85">
        <v>1067.3</v>
      </c>
      <c r="E45" s="85">
        <v>2422.9</v>
      </c>
      <c r="G45" s="66"/>
      <c r="H45" s="66"/>
      <c r="I45" s="66"/>
      <c r="J45" s="66"/>
      <c r="K45" s="66"/>
      <c r="L45" s="66"/>
      <c r="M45" s="66"/>
    </row>
    <row r="46" spans="1:13" x14ac:dyDescent="0.2">
      <c r="A46" s="57"/>
      <c r="B46" s="59"/>
      <c r="C46" s="59"/>
      <c r="D46" s="59"/>
      <c r="E46" s="59"/>
    </row>
    <row r="47" spans="1:13" ht="37.5" customHeight="1" x14ac:dyDescent="0.2">
      <c r="A47" s="154" t="s">
        <v>293</v>
      </c>
      <c r="B47" s="154"/>
      <c r="C47" s="154"/>
      <c r="D47" s="154"/>
      <c r="E47" s="154"/>
    </row>
  </sheetData>
  <mergeCells count="1">
    <mergeCell ref="A47:E47"/>
  </mergeCells>
  <phoneticPr fontId="22" type="noConversion"/>
  <pageMargins left="0.7" right="0.7" top="0.78740157499999996" bottom="0.78740157499999996" header="0.3" footer="0.3"/>
  <pageSetup paperSize="9" scale="49" orientation="portrait" r:id="rId1"/>
  <customProperties>
    <customPr name="IbpWorksheetKeyString_GU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B4AD2-0420-4BA9-BC73-2015AA67DBDF}">
  <sheetPr>
    <pageSetUpPr fitToPage="1"/>
  </sheetPr>
  <dimension ref="A1:F50"/>
  <sheetViews>
    <sheetView showGridLines="0" topLeftCell="A43" zoomScaleNormal="100" workbookViewId="0"/>
  </sheetViews>
  <sheetFormatPr baseColWidth="10" defaultRowHeight="12.75" x14ac:dyDescent="0.2"/>
  <cols>
    <col min="1" max="1" width="61" style="51" customWidth="1"/>
    <col min="2" max="3" width="17.140625" style="51" customWidth="1"/>
    <col min="4" max="16384" width="11.42578125" style="51"/>
  </cols>
  <sheetData>
    <row r="1" spans="1:6" x14ac:dyDescent="0.2">
      <c r="A1" s="50" t="s">
        <v>91</v>
      </c>
    </row>
    <row r="3" spans="1:6" ht="18" customHeight="1" x14ac:dyDescent="0.2">
      <c r="A3" s="50" t="s">
        <v>92</v>
      </c>
      <c r="B3" s="155" t="s">
        <v>199</v>
      </c>
      <c r="C3" s="155" t="s">
        <v>259</v>
      </c>
    </row>
    <row r="4" spans="1:6" ht="18" customHeight="1" x14ac:dyDescent="0.2">
      <c r="A4" s="50" t="s">
        <v>89</v>
      </c>
      <c r="B4" s="155"/>
      <c r="C4" s="155"/>
    </row>
    <row r="5" spans="1:6" x14ac:dyDescent="0.2">
      <c r="A5" s="118" t="s">
        <v>93</v>
      </c>
      <c r="B5" s="82">
        <v>79.900000000000006</v>
      </c>
      <c r="C5" s="82">
        <v>181.4</v>
      </c>
      <c r="D5" s="66"/>
      <c r="E5" s="66"/>
      <c r="F5" s="66"/>
    </row>
    <row r="6" spans="1:6" x14ac:dyDescent="0.2">
      <c r="A6" s="54" t="s">
        <v>203</v>
      </c>
      <c r="B6" s="82">
        <v>13.7</v>
      </c>
      <c r="C6" s="82">
        <v>13.7</v>
      </c>
      <c r="D6" s="66"/>
      <c r="E6" s="66"/>
      <c r="F6" s="66"/>
    </row>
    <row r="7" spans="1:6" x14ac:dyDescent="0.2">
      <c r="A7" s="54" t="s">
        <v>94</v>
      </c>
      <c r="B7" s="82">
        <v>6406.5</v>
      </c>
      <c r="C7" s="82">
        <v>6292.8</v>
      </c>
      <c r="D7" s="66"/>
      <c r="E7" s="66"/>
      <c r="F7" s="66"/>
    </row>
    <row r="8" spans="1:6" x14ac:dyDescent="0.2">
      <c r="A8" s="54" t="s">
        <v>95</v>
      </c>
      <c r="B8" s="82">
        <v>4.5999999999999996</v>
      </c>
      <c r="C8" s="82">
        <v>4.5</v>
      </c>
      <c r="D8" s="66"/>
      <c r="E8" s="66"/>
      <c r="F8" s="66"/>
    </row>
    <row r="9" spans="1:6" x14ac:dyDescent="0.2">
      <c r="A9" s="54" t="s">
        <v>96</v>
      </c>
      <c r="B9" s="82">
        <v>76.400000000000006</v>
      </c>
      <c r="C9" s="82">
        <v>42.9</v>
      </c>
      <c r="D9" s="66"/>
      <c r="E9" s="66"/>
      <c r="F9" s="66"/>
    </row>
    <row r="10" spans="1:6" x14ac:dyDescent="0.2">
      <c r="A10" s="54" t="s">
        <v>97</v>
      </c>
      <c r="B10" s="82">
        <v>175.9</v>
      </c>
      <c r="C10" s="82">
        <v>166.4</v>
      </c>
      <c r="D10" s="66"/>
      <c r="E10" s="66"/>
      <c r="F10" s="66"/>
    </row>
    <row r="11" spans="1:6" x14ac:dyDescent="0.2">
      <c r="A11" s="54" t="s">
        <v>98</v>
      </c>
      <c r="B11" s="82">
        <v>7.5</v>
      </c>
      <c r="C11" s="82">
        <v>27.1</v>
      </c>
      <c r="D11" s="66"/>
      <c r="E11" s="66"/>
      <c r="F11" s="66"/>
    </row>
    <row r="12" spans="1:6" x14ac:dyDescent="0.2">
      <c r="A12" s="54" t="s">
        <v>99</v>
      </c>
      <c r="B12" s="82">
        <v>25.3</v>
      </c>
      <c r="C12" s="82">
        <v>67</v>
      </c>
      <c r="D12" s="66"/>
      <c r="E12" s="66"/>
      <c r="F12" s="66"/>
    </row>
    <row r="13" spans="1:6" x14ac:dyDescent="0.2">
      <c r="A13" s="54" t="s">
        <v>237</v>
      </c>
      <c r="B13" s="82">
        <v>18.399999999999999</v>
      </c>
      <c r="C13" s="82">
        <v>14.8</v>
      </c>
      <c r="D13" s="66"/>
      <c r="E13" s="66"/>
      <c r="F13" s="66"/>
    </row>
    <row r="14" spans="1:6" x14ac:dyDescent="0.2">
      <c r="A14" s="54" t="s">
        <v>100</v>
      </c>
      <c r="B14" s="82">
        <v>18.3</v>
      </c>
      <c r="C14" s="82">
        <v>43.9</v>
      </c>
      <c r="D14" s="66"/>
      <c r="E14" s="66"/>
      <c r="F14" s="66"/>
    </row>
    <row r="15" spans="1:6" x14ac:dyDescent="0.2">
      <c r="A15" s="53" t="s">
        <v>102</v>
      </c>
      <c r="B15" s="85">
        <v>6812.8</v>
      </c>
      <c r="C15" s="85">
        <v>6840.9</v>
      </c>
      <c r="D15" s="66"/>
      <c r="E15" s="66"/>
      <c r="F15" s="66"/>
    </row>
    <row r="16" spans="1:6" x14ac:dyDescent="0.2">
      <c r="A16" s="54" t="s">
        <v>103</v>
      </c>
      <c r="B16" s="82">
        <v>496.5</v>
      </c>
      <c r="C16" s="82">
        <v>675.1</v>
      </c>
      <c r="D16" s="66"/>
      <c r="E16" s="66"/>
      <c r="F16" s="66"/>
    </row>
    <row r="17" spans="1:6" x14ac:dyDescent="0.2">
      <c r="A17" s="54" t="s">
        <v>104</v>
      </c>
      <c r="B17" s="82">
        <v>569.5</v>
      </c>
      <c r="C17" s="82">
        <v>1143.7</v>
      </c>
      <c r="D17" s="66"/>
      <c r="E17" s="66"/>
      <c r="F17" s="66"/>
    </row>
    <row r="18" spans="1:6" x14ac:dyDescent="0.2">
      <c r="A18" s="54" t="s">
        <v>105</v>
      </c>
      <c r="B18" s="82">
        <v>104.7</v>
      </c>
      <c r="C18" s="82">
        <v>101.8</v>
      </c>
      <c r="D18" s="66"/>
      <c r="E18" s="66"/>
      <c r="F18" s="66"/>
    </row>
    <row r="19" spans="1:6" x14ac:dyDescent="0.2">
      <c r="A19" s="54" t="s">
        <v>99</v>
      </c>
      <c r="B19" s="82">
        <v>92.5</v>
      </c>
      <c r="C19" s="82">
        <v>106.6</v>
      </c>
      <c r="D19" s="66"/>
      <c r="E19" s="66"/>
      <c r="F19" s="66"/>
    </row>
    <row r="20" spans="1:6" x14ac:dyDescent="0.2">
      <c r="A20" s="54" t="s">
        <v>101</v>
      </c>
      <c r="B20" s="82">
        <v>44</v>
      </c>
      <c r="C20" s="82">
        <v>36.200000000000003</v>
      </c>
      <c r="D20" s="66"/>
      <c r="E20" s="66"/>
      <c r="F20" s="66"/>
    </row>
    <row r="21" spans="1:6" x14ac:dyDescent="0.2">
      <c r="A21" s="54" t="s">
        <v>238</v>
      </c>
      <c r="B21" s="82">
        <v>213.5</v>
      </c>
      <c r="C21" s="82">
        <v>665.8</v>
      </c>
      <c r="D21" s="66"/>
      <c r="E21" s="66"/>
      <c r="F21" s="66"/>
    </row>
    <row r="22" spans="1:6" x14ac:dyDescent="0.2">
      <c r="A22" s="54" t="s">
        <v>106</v>
      </c>
      <c r="B22" s="82">
        <v>390.8</v>
      </c>
      <c r="C22" s="82">
        <v>320</v>
      </c>
      <c r="D22" s="66"/>
      <c r="E22" s="66"/>
      <c r="F22" s="66"/>
    </row>
    <row r="23" spans="1:6" x14ac:dyDescent="0.2">
      <c r="A23" s="54" t="s">
        <v>107</v>
      </c>
      <c r="B23" s="82" t="s">
        <v>20</v>
      </c>
      <c r="C23" s="82" t="s">
        <v>20</v>
      </c>
      <c r="D23" s="66"/>
      <c r="E23" s="82"/>
      <c r="F23" s="82"/>
    </row>
    <row r="24" spans="1:6" x14ac:dyDescent="0.2">
      <c r="A24" s="53" t="s">
        <v>108</v>
      </c>
      <c r="B24" s="112">
        <v>1911.5</v>
      </c>
      <c r="C24" s="112">
        <v>3049.1</v>
      </c>
      <c r="D24" s="66"/>
      <c r="E24" s="66"/>
      <c r="F24" s="66"/>
    </row>
    <row r="25" spans="1:6" x14ac:dyDescent="0.2">
      <c r="A25" s="60" t="s">
        <v>239</v>
      </c>
      <c r="B25" s="85">
        <v>8724.2999999999993</v>
      </c>
      <c r="C25" s="85">
        <v>9890</v>
      </c>
      <c r="D25" s="66"/>
      <c r="E25" s="66"/>
      <c r="F25" s="66"/>
    </row>
    <row r="26" spans="1:6" x14ac:dyDescent="0.2">
      <c r="D26" s="66"/>
      <c r="E26" s="66"/>
      <c r="F26" s="66"/>
    </row>
    <row r="27" spans="1:6" x14ac:dyDescent="0.2">
      <c r="D27" s="66"/>
      <c r="E27" s="66"/>
      <c r="F27" s="66"/>
    </row>
    <row r="28" spans="1:6" ht="18" customHeight="1" x14ac:dyDescent="0.2">
      <c r="A28" s="50" t="s">
        <v>109</v>
      </c>
      <c r="B28" s="155" t="s">
        <v>199</v>
      </c>
      <c r="C28" s="155" t="s">
        <v>259</v>
      </c>
    </row>
    <row r="29" spans="1:6" ht="18" customHeight="1" x14ac:dyDescent="0.2">
      <c r="A29" s="50" t="s">
        <v>89</v>
      </c>
      <c r="B29" s="155"/>
      <c r="C29" s="155"/>
    </row>
    <row r="30" spans="1:6" x14ac:dyDescent="0.2">
      <c r="A30" s="118" t="s">
        <v>110</v>
      </c>
      <c r="B30" s="82">
        <v>191.4</v>
      </c>
      <c r="C30" s="82">
        <v>191.4</v>
      </c>
      <c r="D30" s="66"/>
      <c r="E30" s="66"/>
      <c r="F30" s="66"/>
    </row>
    <row r="31" spans="1:6" x14ac:dyDescent="0.2">
      <c r="A31" s="54" t="s">
        <v>240</v>
      </c>
      <c r="B31" s="82">
        <v>645.70000000000005</v>
      </c>
      <c r="C31" s="82">
        <v>646</v>
      </c>
      <c r="D31" s="66"/>
      <c r="E31" s="66"/>
      <c r="F31" s="66"/>
    </row>
    <row r="32" spans="1:6" x14ac:dyDescent="0.2">
      <c r="A32" s="54" t="s">
        <v>111</v>
      </c>
      <c r="B32" s="82">
        <v>4422.1000000000004</v>
      </c>
      <c r="C32" s="82">
        <v>5882.6</v>
      </c>
      <c r="D32" s="66"/>
      <c r="E32" s="66"/>
      <c r="F32" s="66"/>
    </row>
    <row r="33" spans="1:6" x14ac:dyDescent="0.2">
      <c r="A33" s="53" t="s">
        <v>112</v>
      </c>
      <c r="B33" s="134">
        <v>5259.2</v>
      </c>
      <c r="C33" s="134">
        <v>6720</v>
      </c>
      <c r="D33" s="66"/>
      <c r="E33" s="66"/>
      <c r="F33" s="66"/>
    </row>
    <row r="34" spans="1:6" x14ac:dyDescent="0.2">
      <c r="A34" s="54" t="s">
        <v>113</v>
      </c>
      <c r="B34" s="82">
        <v>978.2</v>
      </c>
      <c r="C34" s="82">
        <v>319.3</v>
      </c>
      <c r="D34" s="66"/>
      <c r="E34" s="66"/>
      <c r="F34" s="66"/>
    </row>
    <row r="35" spans="1:6" x14ac:dyDescent="0.2">
      <c r="A35" s="54" t="s">
        <v>114</v>
      </c>
      <c r="B35" s="82">
        <v>148.1</v>
      </c>
      <c r="C35" s="82">
        <v>102</v>
      </c>
      <c r="D35" s="66"/>
      <c r="E35" s="66"/>
      <c r="F35" s="66"/>
    </row>
    <row r="36" spans="1:6" x14ac:dyDescent="0.2">
      <c r="A36" s="54" t="s">
        <v>115</v>
      </c>
      <c r="B36" s="82">
        <v>15.3</v>
      </c>
      <c r="C36" s="82">
        <v>14.7</v>
      </c>
      <c r="D36" s="66"/>
      <c r="E36" s="66"/>
      <c r="F36" s="66"/>
    </row>
    <row r="37" spans="1:6" x14ac:dyDescent="0.2">
      <c r="A37" s="54" t="s">
        <v>117</v>
      </c>
      <c r="B37" s="82">
        <v>16</v>
      </c>
      <c r="C37" s="82">
        <v>2.7</v>
      </c>
      <c r="D37" s="66"/>
      <c r="E37" s="66"/>
      <c r="F37" s="66"/>
    </row>
    <row r="38" spans="1:6" x14ac:dyDescent="0.2">
      <c r="A38" s="54" t="s">
        <v>118</v>
      </c>
      <c r="B38" s="82">
        <v>1017.4</v>
      </c>
      <c r="C38" s="82">
        <v>932.4</v>
      </c>
      <c r="D38" s="66"/>
      <c r="E38" s="66"/>
      <c r="F38" s="66"/>
    </row>
    <row r="39" spans="1:6" x14ac:dyDescent="0.2">
      <c r="A39" s="54" t="s">
        <v>119</v>
      </c>
      <c r="B39" s="82">
        <v>163</v>
      </c>
      <c r="C39" s="82">
        <v>145</v>
      </c>
      <c r="D39" s="66"/>
      <c r="E39" s="66"/>
      <c r="F39" s="66"/>
    </row>
    <row r="40" spans="1:6" x14ac:dyDescent="0.2">
      <c r="A40" s="54" t="s">
        <v>100</v>
      </c>
      <c r="B40" s="82">
        <v>131.6</v>
      </c>
      <c r="C40" s="82">
        <v>382.7</v>
      </c>
      <c r="D40" s="66"/>
      <c r="E40" s="66"/>
      <c r="F40" s="66"/>
    </row>
    <row r="41" spans="1:6" x14ac:dyDescent="0.2">
      <c r="A41" s="53" t="s">
        <v>120</v>
      </c>
      <c r="B41" s="134">
        <v>2469.6</v>
      </c>
      <c r="C41" s="134">
        <v>1898.8</v>
      </c>
      <c r="D41" s="66"/>
      <c r="E41" s="66"/>
      <c r="F41" s="66"/>
    </row>
    <row r="42" spans="1:6" x14ac:dyDescent="0.2">
      <c r="A42" s="54" t="s">
        <v>113</v>
      </c>
      <c r="B42" s="82">
        <v>212.8</v>
      </c>
      <c r="C42" s="82">
        <v>411.3</v>
      </c>
      <c r="D42" s="66"/>
      <c r="E42" s="66"/>
      <c r="F42" s="66"/>
    </row>
    <row r="43" spans="1:6" x14ac:dyDescent="0.2">
      <c r="A43" s="54" t="s">
        <v>121</v>
      </c>
      <c r="B43" s="82">
        <v>257.2</v>
      </c>
      <c r="C43" s="82">
        <v>312.89999999999998</v>
      </c>
      <c r="D43" s="66"/>
      <c r="E43" s="66"/>
      <c r="F43" s="66"/>
    </row>
    <row r="44" spans="1:6" x14ac:dyDescent="0.2">
      <c r="A44" s="54" t="s">
        <v>114</v>
      </c>
      <c r="B44" s="82">
        <v>175.7</v>
      </c>
      <c r="C44" s="82">
        <v>197.2</v>
      </c>
      <c r="D44" s="66"/>
      <c r="E44" s="66"/>
      <c r="F44" s="66"/>
    </row>
    <row r="45" spans="1:6" x14ac:dyDescent="0.2">
      <c r="A45" s="54" t="s">
        <v>115</v>
      </c>
      <c r="B45" s="82">
        <v>70.3</v>
      </c>
      <c r="C45" s="82">
        <v>60.5</v>
      </c>
      <c r="D45" s="66"/>
      <c r="E45" s="66"/>
      <c r="F45" s="66"/>
    </row>
    <row r="46" spans="1:6" x14ac:dyDescent="0.2">
      <c r="A46" s="54" t="s">
        <v>116</v>
      </c>
      <c r="B46" s="82">
        <v>63.1</v>
      </c>
      <c r="C46" s="82">
        <v>26.1</v>
      </c>
      <c r="D46" s="66"/>
      <c r="E46" s="66"/>
      <c r="F46" s="66"/>
    </row>
    <row r="47" spans="1:6" x14ac:dyDescent="0.2">
      <c r="A47" s="54" t="s">
        <v>122</v>
      </c>
      <c r="B47" s="82">
        <v>216.4</v>
      </c>
      <c r="C47" s="82">
        <v>263.2</v>
      </c>
      <c r="D47" s="66"/>
      <c r="E47" s="66"/>
      <c r="F47" s="66"/>
    </row>
    <row r="48" spans="1:6" x14ac:dyDescent="0.2">
      <c r="A48" s="54" t="s">
        <v>241</v>
      </c>
      <c r="B48" s="82" t="s">
        <v>20</v>
      </c>
      <c r="C48" s="82" t="s">
        <v>20</v>
      </c>
      <c r="D48" s="66"/>
      <c r="E48" s="82"/>
      <c r="F48" s="82"/>
    </row>
    <row r="49" spans="1:6" x14ac:dyDescent="0.2">
      <c r="A49" s="53" t="s">
        <v>123</v>
      </c>
      <c r="B49" s="112">
        <v>995.5</v>
      </c>
      <c r="C49" s="112">
        <v>1271.2</v>
      </c>
      <c r="D49" s="66"/>
      <c r="E49" s="66"/>
      <c r="F49" s="66"/>
    </row>
    <row r="50" spans="1:6" x14ac:dyDescent="0.2">
      <c r="A50" s="60" t="s">
        <v>227</v>
      </c>
      <c r="B50" s="85">
        <v>8724.2999999999993</v>
      </c>
      <c r="C50" s="85">
        <v>9890</v>
      </c>
      <c r="D50" s="66"/>
      <c r="E50" s="66"/>
      <c r="F50" s="66"/>
    </row>
  </sheetData>
  <mergeCells count="4">
    <mergeCell ref="B3:B4"/>
    <mergeCell ref="B28:B29"/>
    <mergeCell ref="C3:C4"/>
    <mergeCell ref="C28:C29"/>
  </mergeCells>
  <pageMargins left="0.7" right="0.7" top="0.78740157499999996" bottom="0.78740157499999996" header="0.3" footer="0.3"/>
  <pageSetup paperSize="9" scale="67" orientation="portrait" r:id="rId1"/>
  <customProperties>
    <customPr name="IbpWorksheetKeyString_GU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B84C0-F779-423E-A275-E558395B0F9A}">
  <sheetPr>
    <pageSetUpPr fitToPage="1"/>
  </sheetPr>
  <dimension ref="A1:P55"/>
  <sheetViews>
    <sheetView showGridLines="0" topLeftCell="A61" zoomScaleNormal="100" workbookViewId="0"/>
  </sheetViews>
  <sheetFormatPr baseColWidth="10" defaultRowHeight="12.75" x14ac:dyDescent="0.2"/>
  <cols>
    <col min="1" max="1" width="74.42578125" style="51" customWidth="1"/>
    <col min="2" max="5" width="11.5703125" style="51" bestFit="1" customWidth="1"/>
    <col min="6" max="16384" width="11.42578125" style="51"/>
  </cols>
  <sheetData>
    <row r="1" spans="1:16" ht="14.25" x14ac:dyDescent="0.2">
      <c r="A1" s="50" t="s">
        <v>186</v>
      </c>
    </row>
    <row r="3" spans="1:16" x14ac:dyDescent="0.2">
      <c r="A3" s="50" t="s">
        <v>124</v>
      </c>
      <c r="B3" s="52" t="s">
        <v>170</v>
      </c>
      <c r="C3" s="52" t="s">
        <v>251</v>
      </c>
      <c r="D3" s="52">
        <v>2021</v>
      </c>
      <c r="E3" s="52">
        <v>2022</v>
      </c>
    </row>
    <row r="4" spans="1:16" x14ac:dyDescent="0.2">
      <c r="A4" s="121" t="s">
        <v>153</v>
      </c>
      <c r="B4" s="82">
        <v>573.70000000000005</v>
      </c>
      <c r="C4" s="82">
        <v>697.9</v>
      </c>
      <c r="D4" s="82">
        <v>2418.8000000000002</v>
      </c>
      <c r="E4" s="82">
        <v>1999.6</v>
      </c>
      <c r="G4" s="83"/>
      <c r="H4" s="66"/>
      <c r="I4" s="66"/>
      <c r="J4" s="66"/>
      <c r="K4" s="66"/>
      <c r="M4" s="66"/>
      <c r="N4" s="66"/>
      <c r="O4" s="66"/>
      <c r="P4" s="66"/>
    </row>
    <row r="5" spans="1:16" x14ac:dyDescent="0.2">
      <c r="A5" s="61" t="s">
        <v>154</v>
      </c>
      <c r="B5" s="82">
        <v>0.1</v>
      </c>
      <c r="C5" s="82" t="s">
        <v>20</v>
      </c>
      <c r="D5" s="82">
        <v>91</v>
      </c>
      <c r="E5" s="82" t="s">
        <v>20</v>
      </c>
      <c r="G5" s="83"/>
      <c r="H5" s="66"/>
      <c r="I5" s="85"/>
      <c r="J5" s="66"/>
      <c r="K5" s="85"/>
      <c r="M5" s="66"/>
      <c r="N5" s="82"/>
      <c r="O5" s="66"/>
      <c r="P5" s="82"/>
    </row>
    <row r="6" spans="1:16" ht="25.5" x14ac:dyDescent="0.2">
      <c r="A6" s="61" t="s">
        <v>125</v>
      </c>
      <c r="B6" s="82">
        <v>14.2</v>
      </c>
      <c r="C6" s="82">
        <v>-250.2</v>
      </c>
      <c r="D6" s="82">
        <v>31</v>
      </c>
      <c r="E6" s="82">
        <v>10.4</v>
      </c>
      <c r="G6" s="83"/>
      <c r="H6" s="66"/>
      <c r="I6" s="66"/>
      <c r="J6" s="66"/>
      <c r="K6" s="66"/>
      <c r="M6" s="66"/>
      <c r="N6" s="66"/>
      <c r="O6" s="66"/>
      <c r="P6" s="66"/>
    </row>
    <row r="7" spans="1:16" x14ac:dyDescent="0.2">
      <c r="A7" s="62" t="s">
        <v>126</v>
      </c>
      <c r="B7" s="82">
        <v>3.4</v>
      </c>
      <c r="C7" s="82">
        <v>-5.5</v>
      </c>
      <c r="D7" s="82">
        <v>39.200000000000003</v>
      </c>
      <c r="E7" s="82">
        <v>-30.9</v>
      </c>
      <c r="G7" s="83"/>
      <c r="H7" s="66"/>
      <c r="I7" s="66"/>
      <c r="J7" s="66"/>
      <c r="K7" s="66"/>
      <c r="M7" s="66"/>
      <c r="N7" s="66"/>
      <c r="O7" s="66"/>
      <c r="P7" s="66"/>
    </row>
    <row r="8" spans="1:16" x14ac:dyDescent="0.2">
      <c r="A8" s="63" t="s">
        <v>127</v>
      </c>
      <c r="B8" s="82">
        <v>19.7</v>
      </c>
      <c r="C8" s="82">
        <v>116.9</v>
      </c>
      <c r="D8" s="82">
        <v>-1518.8</v>
      </c>
      <c r="E8" s="82">
        <v>443.8</v>
      </c>
      <c r="G8" s="83"/>
      <c r="H8" s="66"/>
      <c r="I8" s="66"/>
      <c r="J8" s="66"/>
      <c r="K8" s="66"/>
      <c r="M8" s="66"/>
      <c r="N8" s="66"/>
      <c r="O8" s="66"/>
      <c r="P8" s="66"/>
    </row>
    <row r="9" spans="1:16" x14ac:dyDescent="0.2">
      <c r="A9" s="63" t="s">
        <v>128</v>
      </c>
      <c r="B9" s="82">
        <v>-10.1</v>
      </c>
      <c r="C9" s="82">
        <v>40.6</v>
      </c>
      <c r="D9" s="82">
        <v>-8.6999999999999993</v>
      </c>
      <c r="E9" s="82">
        <v>75.2</v>
      </c>
      <c r="G9" s="83"/>
      <c r="H9" s="66"/>
      <c r="I9" s="66"/>
      <c r="J9" s="66"/>
      <c r="K9" s="66"/>
      <c r="M9" s="66"/>
      <c r="N9" s="66"/>
      <c r="O9" s="66"/>
      <c r="P9" s="66"/>
    </row>
    <row r="10" spans="1:16" x14ac:dyDescent="0.2">
      <c r="A10" s="63" t="s">
        <v>129</v>
      </c>
      <c r="B10" s="82">
        <v>1.6</v>
      </c>
      <c r="C10" s="82">
        <v>1.8</v>
      </c>
      <c r="D10" s="82">
        <v>2.4</v>
      </c>
      <c r="E10" s="82">
        <v>5.3</v>
      </c>
      <c r="G10" s="83"/>
      <c r="H10" s="66"/>
      <c r="I10" s="66"/>
      <c r="J10" s="66"/>
      <c r="K10" s="66"/>
      <c r="M10" s="66"/>
      <c r="N10" s="66"/>
      <c r="O10" s="66"/>
      <c r="P10" s="66"/>
    </row>
    <row r="11" spans="1:16" x14ac:dyDescent="0.2">
      <c r="A11" s="63" t="s">
        <v>130</v>
      </c>
      <c r="B11" s="82">
        <v>-27.2</v>
      </c>
      <c r="C11" s="82">
        <v>0.7</v>
      </c>
      <c r="D11" s="82">
        <v>44.9</v>
      </c>
      <c r="E11" s="82">
        <v>34.799999999999997</v>
      </c>
      <c r="G11" s="83"/>
      <c r="H11" s="66"/>
      <c r="I11" s="66"/>
      <c r="J11" s="66"/>
      <c r="K11" s="66"/>
      <c r="M11" s="66"/>
      <c r="N11" s="66"/>
      <c r="O11" s="66"/>
      <c r="P11" s="66"/>
    </row>
    <row r="12" spans="1:16" ht="14.25" x14ac:dyDescent="0.2">
      <c r="A12" s="63" t="s">
        <v>266</v>
      </c>
      <c r="B12" s="82">
        <v>-25.6</v>
      </c>
      <c r="C12" s="82">
        <v>-6.6</v>
      </c>
      <c r="D12" s="82">
        <v>-132.5</v>
      </c>
      <c r="E12" s="82">
        <v>-52.6</v>
      </c>
      <c r="G12" s="83"/>
      <c r="H12" s="66"/>
      <c r="I12" s="66"/>
      <c r="J12" s="66"/>
      <c r="K12" s="66"/>
      <c r="M12" s="66"/>
      <c r="N12" s="66"/>
      <c r="O12" s="66"/>
      <c r="P12" s="66"/>
    </row>
    <row r="13" spans="1:16" ht="14.25" x14ac:dyDescent="0.2">
      <c r="A13" s="63" t="s">
        <v>267</v>
      </c>
      <c r="B13" s="82">
        <v>-48.8</v>
      </c>
      <c r="C13" s="82">
        <v>-248.2</v>
      </c>
      <c r="D13" s="82">
        <v>-121.9</v>
      </c>
      <c r="E13" s="82">
        <v>-441.4</v>
      </c>
      <c r="G13" s="83"/>
      <c r="H13" s="66"/>
      <c r="I13" s="66"/>
      <c r="J13" s="66"/>
      <c r="K13" s="66"/>
      <c r="M13" s="66"/>
      <c r="N13" s="66"/>
      <c r="O13" s="66"/>
      <c r="P13" s="66"/>
    </row>
    <row r="14" spans="1:16" ht="25.5" customHeight="1" x14ac:dyDescent="0.2">
      <c r="A14" s="117" t="s">
        <v>243</v>
      </c>
      <c r="B14" s="82">
        <v>21.6</v>
      </c>
      <c r="C14" s="82">
        <v>16</v>
      </c>
      <c r="D14" s="82">
        <v>-86.7</v>
      </c>
      <c r="E14" s="82">
        <v>0.1</v>
      </c>
      <c r="G14" s="83"/>
      <c r="H14" s="66"/>
      <c r="I14" s="66"/>
      <c r="J14" s="66"/>
      <c r="K14" s="66"/>
      <c r="M14" s="66"/>
      <c r="N14" s="66"/>
      <c r="O14" s="66"/>
      <c r="P14" s="66"/>
    </row>
    <row r="15" spans="1:16" x14ac:dyDescent="0.2">
      <c r="A15" s="63" t="s">
        <v>131</v>
      </c>
      <c r="B15" s="82">
        <v>-222.4</v>
      </c>
      <c r="C15" s="82">
        <v>1.6</v>
      </c>
      <c r="D15" s="82">
        <v>-219.3</v>
      </c>
      <c r="E15" s="82">
        <v>5.8</v>
      </c>
      <c r="G15" s="83"/>
      <c r="H15" s="66"/>
      <c r="I15" s="66"/>
      <c r="J15" s="66"/>
      <c r="K15" s="66"/>
      <c r="M15" s="66"/>
      <c r="N15" s="66"/>
      <c r="O15" s="66"/>
      <c r="P15" s="66"/>
    </row>
    <row r="16" spans="1:16" x14ac:dyDescent="0.2">
      <c r="A16" s="63" t="s">
        <v>132</v>
      </c>
      <c r="B16" s="82">
        <v>-13.8</v>
      </c>
      <c r="C16" s="82">
        <v>-22.3</v>
      </c>
      <c r="D16" s="82">
        <v>56.8</v>
      </c>
      <c r="E16" s="82">
        <v>-190.9</v>
      </c>
      <c r="G16" s="83"/>
      <c r="H16" s="66"/>
      <c r="I16" s="66"/>
      <c r="J16" s="66"/>
      <c r="K16" s="66"/>
      <c r="M16" s="66"/>
      <c r="N16" s="66"/>
      <c r="O16" s="66"/>
      <c r="P16" s="66"/>
    </row>
    <row r="17" spans="1:16" x14ac:dyDescent="0.2">
      <c r="A17" s="64" t="s">
        <v>133</v>
      </c>
      <c r="B17" s="82">
        <v>-58.3</v>
      </c>
      <c r="C17" s="82">
        <v>-91.9</v>
      </c>
      <c r="D17" s="82">
        <v>-204.1</v>
      </c>
      <c r="E17" s="82">
        <v>-536.6</v>
      </c>
      <c r="G17" s="83"/>
      <c r="H17" s="66"/>
      <c r="I17" s="66"/>
      <c r="J17" s="66"/>
      <c r="K17" s="66"/>
      <c r="M17" s="66"/>
      <c r="N17" s="66"/>
      <c r="O17" s="66"/>
      <c r="P17" s="66"/>
    </row>
    <row r="18" spans="1:16" x14ac:dyDescent="0.2">
      <c r="A18" s="63" t="s">
        <v>134</v>
      </c>
      <c r="B18" s="82">
        <v>5.5</v>
      </c>
      <c r="C18" s="82">
        <v>-12.7</v>
      </c>
      <c r="D18" s="82">
        <v>-68.5</v>
      </c>
      <c r="E18" s="82">
        <v>9</v>
      </c>
      <c r="G18" s="83"/>
      <c r="H18" s="66"/>
      <c r="I18" s="66"/>
      <c r="J18" s="66"/>
      <c r="K18" s="66"/>
      <c r="M18" s="66"/>
      <c r="N18" s="66"/>
      <c r="O18" s="66"/>
      <c r="P18" s="66"/>
    </row>
    <row r="19" spans="1:16" x14ac:dyDescent="0.2">
      <c r="A19" s="63" t="s">
        <v>135</v>
      </c>
      <c r="B19" s="82">
        <v>15.3</v>
      </c>
      <c r="C19" s="82">
        <v>16.2</v>
      </c>
      <c r="D19" s="82">
        <v>8.1</v>
      </c>
      <c r="E19" s="82">
        <v>63.9</v>
      </c>
      <c r="G19" s="83"/>
      <c r="H19" s="66"/>
      <c r="I19" s="66"/>
      <c r="J19" s="66"/>
      <c r="K19" s="66"/>
      <c r="M19" s="66"/>
      <c r="N19" s="66"/>
      <c r="O19" s="66"/>
      <c r="P19" s="66"/>
    </row>
    <row r="20" spans="1:16" x14ac:dyDescent="0.2">
      <c r="A20" s="63" t="s">
        <v>263</v>
      </c>
      <c r="B20" s="82">
        <v>-4.8</v>
      </c>
      <c r="C20" s="82">
        <v>-3.6</v>
      </c>
      <c r="D20" s="82">
        <v>-4.8</v>
      </c>
      <c r="E20" s="82">
        <v>-3.6</v>
      </c>
      <c r="G20" s="83"/>
      <c r="H20" s="66"/>
      <c r="I20" s="66"/>
      <c r="J20" s="66"/>
      <c r="K20" s="66"/>
      <c r="M20" s="66"/>
      <c r="N20" s="66"/>
      <c r="O20" s="66"/>
      <c r="P20" s="66"/>
    </row>
    <row r="21" spans="1:16" x14ac:dyDescent="0.2">
      <c r="A21" s="65" t="s">
        <v>136</v>
      </c>
      <c r="B21" s="85">
        <v>244.1</v>
      </c>
      <c r="C21" s="85">
        <v>250.8</v>
      </c>
      <c r="D21" s="85">
        <v>326.89999999999998</v>
      </c>
      <c r="E21" s="85">
        <v>1391.9</v>
      </c>
      <c r="G21" s="83"/>
      <c r="H21" s="66"/>
      <c r="I21" s="66"/>
      <c r="J21" s="66"/>
      <c r="K21" s="66"/>
      <c r="M21" s="66"/>
      <c r="N21" s="66"/>
      <c r="O21" s="66"/>
      <c r="P21" s="66"/>
    </row>
    <row r="22" spans="1:16" s="104" customFormat="1" x14ac:dyDescent="0.2">
      <c r="A22" s="103" t="s">
        <v>204</v>
      </c>
      <c r="B22" s="107">
        <v>252.5</v>
      </c>
      <c r="C22" s="107">
        <v>251.1</v>
      </c>
      <c r="D22" s="107">
        <v>347.3</v>
      </c>
      <c r="E22" s="107">
        <v>1393.7</v>
      </c>
      <c r="G22" s="83"/>
      <c r="H22" s="66"/>
      <c r="I22" s="66"/>
      <c r="J22" s="66"/>
      <c r="K22" s="66"/>
      <c r="M22" s="66"/>
      <c r="N22" s="66"/>
      <c r="O22" s="66"/>
      <c r="P22" s="66"/>
    </row>
    <row r="23" spans="1:16" s="104" customFormat="1" x14ac:dyDescent="0.2">
      <c r="A23" s="103" t="s">
        <v>205</v>
      </c>
      <c r="B23" s="107">
        <v>-8.4</v>
      </c>
      <c r="C23" s="107">
        <v>-0.3</v>
      </c>
      <c r="D23" s="107">
        <v>-20.399999999999999</v>
      </c>
      <c r="E23" s="107">
        <v>-1.8</v>
      </c>
      <c r="G23" s="83"/>
      <c r="H23" s="66"/>
      <c r="I23" s="66"/>
      <c r="J23" s="66"/>
      <c r="K23" s="66"/>
      <c r="M23" s="66"/>
      <c r="N23" s="66"/>
      <c r="O23" s="66"/>
      <c r="P23" s="66"/>
    </row>
    <row r="24" spans="1:16" x14ac:dyDescent="0.2">
      <c r="A24" s="63" t="s">
        <v>137</v>
      </c>
      <c r="B24" s="82">
        <v>1.7</v>
      </c>
      <c r="C24" s="82">
        <v>2.6</v>
      </c>
      <c r="D24" s="82">
        <v>10.6</v>
      </c>
      <c r="E24" s="82">
        <v>5.9</v>
      </c>
      <c r="G24" s="83"/>
      <c r="H24" s="66"/>
      <c r="I24" s="66"/>
      <c r="J24" s="66"/>
      <c r="K24" s="66"/>
      <c r="M24" s="66"/>
      <c r="N24" s="66"/>
      <c r="O24" s="66"/>
      <c r="P24" s="66"/>
    </row>
    <row r="25" spans="1:16" x14ac:dyDescent="0.2">
      <c r="A25" s="63" t="s">
        <v>138</v>
      </c>
      <c r="B25" s="82">
        <v>-2.9</v>
      </c>
      <c r="C25" s="82">
        <v>-3.8</v>
      </c>
      <c r="D25" s="82">
        <v>-15.1</v>
      </c>
      <c r="E25" s="82">
        <v>-118</v>
      </c>
      <c r="G25" s="83"/>
      <c r="H25" s="66"/>
      <c r="I25" s="66"/>
      <c r="J25" s="66"/>
      <c r="K25" s="66"/>
      <c r="M25" s="66"/>
      <c r="N25" s="66"/>
      <c r="O25" s="66"/>
      <c r="P25" s="66"/>
    </row>
    <row r="26" spans="1:16" x14ac:dyDescent="0.2">
      <c r="A26" s="63" t="s">
        <v>139</v>
      </c>
      <c r="B26" s="82">
        <v>-86.2</v>
      </c>
      <c r="C26" s="82">
        <v>-141.5</v>
      </c>
      <c r="D26" s="82">
        <v>-343.6</v>
      </c>
      <c r="E26" s="82">
        <v>-356.3</v>
      </c>
      <c r="G26" s="83"/>
      <c r="H26" s="66"/>
      <c r="I26" s="66"/>
      <c r="J26" s="66"/>
      <c r="K26" s="66"/>
      <c r="M26" s="66"/>
      <c r="N26" s="66"/>
      <c r="O26" s="66"/>
      <c r="P26" s="66"/>
    </row>
    <row r="27" spans="1:16" x14ac:dyDescent="0.2">
      <c r="A27" s="63" t="s">
        <v>260</v>
      </c>
      <c r="B27" s="82" t="s">
        <v>20</v>
      </c>
      <c r="C27" s="82">
        <v>6.8</v>
      </c>
      <c r="D27" s="82" t="s">
        <v>20</v>
      </c>
      <c r="E27" s="82">
        <v>6.8</v>
      </c>
      <c r="G27" s="83"/>
      <c r="H27" s="85"/>
      <c r="I27" s="66"/>
      <c r="J27" s="85"/>
      <c r="K27" s="66"/>
      <c r="M27" s="66"/>
      <c r="N27" s="66"/>
      <c r="O27" s="66"/>
      <c r="P27" s="66"/>
    </row>
    <row r="28" spans="1:16" x14ac:dyDescent="0.2">
      <c r="A28" s="63" t="s">
        <v>261</v>
      </c>
      <c r="B28" s="82">
        <v>-9.4</v>
      </c>
      <c r="C28" s="82">
        <v>-0.1</v>
      </c>
      <c r="D28" s="82">
        <v>-12.8</v>
      </c>
      <c r="E28" s="82">
        <v>-2.7</v>
      </c>
      <c r="G28" s="83"/>
      <c r="H28" s="66"/>
      <c r="I28" s="66"/>
      <c r="J28" s="66"/>
      <c r="K28" s="66"/>
      <c r="M28" s="66"/>
      <c r="N28" s="66"/>
      <c r="O28" s="66"/>
      <c r="P28" s="66"/>
    </row>
    <row r="29" spans="1:16" x14ac:dyDescent="0.2">
      <c r="A29" s="117" t="s">
        <v>280</v>
      </c>
      <c r="B29" s="82">
        <v>97</v>
      </c>
      <c r="C29" s="82">
        <v>2.8</v>
      </c>
      <c r="D29" s="82">
        <v>2758.2</v>
      </c>
      <c r="E29" s="82">
        <v>2.8</v>
      </c>
      <c r="G29" s="83"/>
      <c r="H29" s="66"/>
      <c r="I29" s="66"/>
      <c r="J29" s="66"/>
      <c r="K29" s="66"/>
      <c r="M29" s="66"/>
      <c r="N29" s="66"/>
      <c r="O29" s="66"/>
      <c r="P29" s="66"/>
    </row>
    <row r="30" spans="1:16" x14ac:dyDescent="0.2">
      <c r="A30" s="63" t="s">
        <v>244</v>
      </c>
      <c r="B30" s="82">
        <v>-33.299999999999997</v>
      </c>
      <c r="C30" s="82" t="s">
        <v>20</v>
      </c>
      <c r="D30" s="82">
        <v>-33.299999999999997</v>
      </c>
      <c r="E30" s="82">
        <v>-0.2</v>
      </c>
      <c r="G30" s="83"/>
      <c r="H30" s="66"/>
      <c r="I30" s="85"/>
      <c r="J30" s="66"/>
      <c r="K30" s="66"/>
      <c r="M30" s="66"/>
      <c r="N30" s="66"/>
      <c r="O30" s="66"/>
      <c r="P30" s="66"/>
    </row>
    <row r="31" spans="1:16" x14ac:dyDescent="0.2">
      <c r="A31" s="63" t="s">
        <v>140</v>
      </c>
      <c r="B31" s="82">
        <v>172.5</v>
      </c>
      <c r="C31" s="82">
        <v>6.7</v>
      </c>
      <c r="D31" s="82">
        <v>222.6</v>
      </c>
      <c r="E31" s="82">
        <v>303</v>
      </c>
      <c r="G31" s="83"/>
      <c r="H31" s="66"/>
      <c r="I31" s="66"/>
      <c r="J31" s="66"/>
      <c r="K31" s="66"/>
      <c r="M31" s="66"/>
      <c r="N31" s="66"/>
      <c r="O31" s="66"/>
      <c r="P31" s="66"/>
    </row>
    <row r="32" spans="1:16" x14ac:dyDescent="0.2">
      <c r="A32" s="63" t="s">
        <v>155</v>
      </c>
      <c r="B32" s="82">
        <v>-103.2</v>
      </c>
      <c r="C32" s="82">
        <v>-0.1</v>
      </c>
      <c r="D32" s="82">
        <v>-487.4</v>
      </c>
      <c r="E32" s="82">
        <v>-749.9</v>
      </c>
      <c r="G32" s="83"/>
      <c r="H32" s="66"/>
      <c r="I32" s="66"/>
      <c r="J32" s="66"/>
      <c r="K32" s="66"/>
      <c r="M32" s="66"/>
      <c r="N32" s="66"/>
      <c r="O32" s="66"/>
      <c r="P32" s="66"/>
    </row>
    <row r="33" spans="1:16" x14ac:dyDescent="0.2">
      <c r="A33" s="65" t="s">
        <v>141</v>
      </c>
      <c r="B33" s="85">
        <v>36.299999999999997</v>
      </c>
      <c r="C33" s="85">
        <v>-126.6</v>
      </c>
      <c r="D33" s="85">
        <v>2099.3000000000002</v>
      </c>
      <c r="E33" s="85">
        <v>-908.6</v>
      </c>
      <c r="G33" s="83"/>
      <c r="H33" s="66"/>
      <c r="I33" s="66"/>
      <c r="J33" s="66"/>
      <c r="K33" s="66"/>
      <c r="M33" s="66"/>
      <c r="N33" s="66"/>
      <c r="O33" s="66"/>
      <c r="P33" s="66"/>
    </row>
    <row r="34" spans="1:16" s="104" customFormat="1" x14ac:dyDescent="0.2">
      <c r="A34" s="103" t="s">
        <v>204</v>
      </c>
      <c r="B34" s="107">
        <v>61.5</v>
      </c>
      <c r="C34" s="107">
        <v>-126.6</v>
      </c>
      <c r="D34" s="107">
        <v>-519.4</v>
      </c>
      <c r="E34" s="107">
        <v>-908.6</v>
      </c>
      <c r="G34" s="83"/>
      <c r="H34" s="66"/>
      <c r="I34" s="66"/>
      <c r="J34" s="66"/>
      <c r="K34" s="66"/>
      <c r="M34" s="66"/>
      <c r="N34" s="66"/>
      <c r="O34" s="66"/>
      <c r="P34" s="66"/>
    </row>
    <row r="35" spans="1:16" s="104" customFormat="1" x14ac:dyDescent="0.2">
      <c r="A35" s="103" t="s">
        <v>205</v>
      </c>
      <c r="B35" s="107">
        <v>-25.2</v>
      </c>
      <c r="C35" s="107" t="s">
        <v>20</v>
      </c>
      <c r="D35" s="107">
        <v>2618.6999999999998</v>
      </c>
      <c r="E35" s="107" t="s">
        <v>20</v>
      </c>
      <c r="G35" s="83"/>
      <c r="H35" s="66"/>
      <c r="I35" s="85"/>
      <c r="J35" s="66"/>
      <c r="K35" s="85"/>
      <c r="M35" s="66"/>
      <c r="N35" s="66"/>
      <c r="O35" s="66"/>
      <c r="P35" s="66"/>
    </row>
    <row r="36" spans="1:16" x14ac:dyDescent="0.2">
      <c r="A36" s="63" t="s">
        <v>142</v>
      </c>
      <c r="B36" s="82" t="s">
        <v>20</v>
      </c>
      <c r="C36" s="82" t="s">
        <v>20</v>
      </c>
      <c r="D36" s="82" t="s">
        <v>20</v>
      </c>
      <c r="E36" s="82">
        <v>-38.299999999999997</v>
      </c>
      <c r="G36" s="83"/>
      <c r="H36" s="85"/>
      <c r="I36" s="85"/>
      <c r="J36" s="85"/>
      <c r="K36" s="66"/>
      <c r="M36" s="66"/>
      <c r="N36" s="66"/>
      <c r="O36" s="66"/>
      <c r="P36" s="66"/>
    </row>
    <row r="37" spans="1:16" x14ac:dyDescent="0.2">
      <c r="A37" s="63" t="s">
        <v>220</v>
      </c>
      <c r="B37" s="82" t="s">
        <v>20</v>
      </c>
      <c r="C37" s="82" t="s">
        <v>20</v>
      </c>
      <c r="D37" s="82" t="s">
        <v>20</v>
      </c>
      <c r="E37" s="82">
        <v>1.6</v>
      </c>
      <c r="G37" s="83"/>
      <c r="H37" s="85"/>
      <c r="I37" s="85"/>
      <c r="J37" s="85"/>
      <c r="K37" s="66"/>
      <c r="M37" s="66"/>
      <c r="N37" s="66"/>
      <c r="O37" s="66"/>
      <c r="P37" s="66"/>
    </row>
    <row r="38" spans="1:16" x14ac:dyDescent="0.2">
      <c r="A38" s="63" t="s">
        <v>221</v>
      </c>
      <c r="B38" s="82" t="s">
        <v>20</v>
      </c>
      <c r="C38" s="82" t="s">
        <v>20</v>
      </c>
      <c r="D38" s="82" t="s">
        <v>20</v>
      </c>
      <c r="E38" s="82">
        <v>-2.1</v>
      </c>
      <c r="G38" s="83"/>
      <c r="H38" s="85"/>
      <c r="I38" s="85"/>
      <c r="J38" s="85"/>
      <c r="K38" s="66"/>
      <c r="M38" s="66"/>
      <c r="N38" s="66"/>
      <c r="O38" s="66"/>
      <c r="P38" s="66"/>
    </row>
    <row r="39" spans="1:16" x14ac:dyDescent="0.2">
      <c r="A39" s="63" t="s">
        <v>222</v>
      </c>
      <c r="B39" s="82" t="s">
        <v>20</v>
      </c>
      <c r="C39" s="82" t="s">
        <v>20</v>
      </c>
      <c r="D39" s="82" t="s">
        <v>20</v>
      </c>
      <c r="E39" s="82">
        <v>0.4</v>
      </c>
      <c r="G39" s="83"/>
      <c r="H39" s="85"/>
      <c r="I39" s="85"/>
      <c r="J39" s="85"/>
      <c r="K39" s="66"/>
      <c r="M39" s="66"/>
      <c r="N39" s="66"/>
      <c r="O39" s="66"/>
      <c r="P39" s="66"/>
    </row>
    <row r="40" spans="1:16" x14ac:dyDescent="0.2">
      <c r="A40" s="63" t="s">
        <v>245</v>
      </c>
      <c r="B40" s="82">
        <v>-514.20000000000005</v>
      </c>
      <c r="C40" s="82">
        <v>-138.19999999999999</v>
      </c>
      <c r="D40" s="82">
        <v>-3694.3</v>
      </c>
      <c r="E40" s="82">
        <v>-538.9</v>
      </c>
      <c r="G40" s="83"/>
      <c r="H40" s="66"/>
      <c r="I40" s="66"/>
      <c r="J40" s="66"/>
      <c r="K40" s="66"/>
      <c r="M40" s="66"/>
      <c r="N40" s="66"/>
      <c r="O40" s="66"/>
      <c r="P40" s="66"/>
    </row>
    <row r="41" spans="1:16" x14ac:dyDescent="0.2">
      <c r="A41" s="63" t="s">
        <v>246</v>
      </c>
      <c r="B41" s="82" t="s">
        <v>20</v>
      </c>
      <c r="C41" s="82" t="s">
        <v>20</v>
      </c>
      <c r="D41" s="82">
        <v>1440</v>
      </c>
      <c r="E41" s="82">
        <v>17.7</v>
      </c>
      <c r="G41" s="83"/>
      <c r="H41" s="85"/>
      <c r="I41" s="85"/>
      <c r="J41" s="66"/>
      <c r="K41" s="66"/>
      <c r="M41" s="66"/>
      <c r="N41" s="66"/>
      <c r="O41" s="66"/>
      <c r="P41" s="66"/>
    </row>
    <row r="42" spans="1:16" x14ac:dyDescent="0.2">
      <c r="A42" s="65" t="s">
        <v>247</v>
      </c>
      <c r="B42" s="85">
        <v>-514.20000000000005</v>
      </c>
      <c r="C42" s="85">
        <v>-138.19999999999999</v>
      </c>
      <c r="D42" s="85">
        <v>-2254.3000000000002</v>
      </c>
      <c r="E42" s="85">
        <v>-559.6</v>
      </c>
      <c r="G42" s="83"/>
      <c r="H42" s="66"/>
      <c r="I42" s="66"/>
      <c r="J42" s="66"/>
      <c r="K42" s="66"/>
      <c r="M42" s="66"/>
      <c r="N42" s="66"/>
      <c r="O42" s="66"/>
      <c r="P42" s="66"/>
    </row>
    <row r="43" spans="1:16" s="104" customFormat="1" x14ac:dyDescent="0.2">
      <c r="A43" s="103" t="s">
        <v>204</v>
      </c>
      <c r="B43" s="107">
        <v>-514.20000000000005</v>
      </c>
      <c r="C43" s="107">
        <v>-138.19999999999999</v>
      </c>
      <c r="D43" s="107">
        <v>-2190.9</v>
      </c>
      <c r="E43" s="107">
        <v>-559.6</v>
      </c>
      <c r="G43" s="83"/>
      <c r="H43" s="66"/>
      <c r="I43" s="66"/>
      <c r="J43" s="66"/>
      <c r="K43" s="66"/>
      <c r="M43" s="66"/>
      <c r="N43" s="66"/>
      <c r="O43" s="66"/>
      <c r="P43" s="66"/>
    </row>
    <row r="44" spans="1:16" s="104" customFormat="1" x14ac:dyDescent="0.2">
      <c r="A44" s="103" t="s">
        <v>205</v>
      </c>
      <c r="B44" s="107" t="s">
        <v>20</v>
      </c>
      <c r="C44" s="107" t="s">
        <v>20</v>
      </c>
      <c r="D44" s="107">
        <v>-63.4</v>
      </c>
      <c r="E44" s="82" t="s">
        <v>20</v>
      </c>
      <c r="G44" s="83"/>
      <c r="H44" s="85"/>
      <c r="I44" s="85"/>
      <c r="J44" s="66"/>
      <c r="K44" s="85"/>
      <c r="M44" s="66"/>
      <c r="N44" s="66"/>
      <c r="O44" s="66"/>
      <c r="P44" s="66"/>
    </row>
    <row r="45" spans="1:16" x14ac:dyDescent="0.2">
      <c r="A45" s="65" t="s">
        <v>143</v>
      </c>
      <c r="B45" s="85">
        <v>-233.8</v>
      </c>
      <c r="C45" s="85">
        <v>-14</v>
      </c>
      <c r="D45" s="85">
        <v>171.9</v>
      </c>
      <c r="E45" s="85">
        <v>-76.3</v>
      </c>
      <c r="G45" s="83"/>
      <c r="H45" s="66"/>
      <c r="I45" s="66"/>
      <c r="J45" s="66"/>
      <c r="K45" s="66"/>
      <c r="M45" s="66"/>
      <c r="N45" s="66"/>
      <c r="O45" s="66"/>
      <c r="P45" s="66"/>
    </row>
    <row r="46" spans="1:16" x14ac:dyDescent="0.2">
      <c r="A46" s="63" t="s">
        <v>144</v>
      </c>
      <c r="B46" s="82">
        <v>5.3</v>
      </c>
      <c r="C46" s="82">
        <v>-14.3</v>
      </c>
      <c r="D46" s="82">
        <v>13.3</v>
      </c>
      <c r="E46" s="82">
        <v>3.1</v>
      </c>
      <c r="G46" s="83"/>
      <c r="H46" s="66"/>
      <c r="I46" s="66"/>
      <c r="J46" s="66"/>
      <c r="K46" s="66"/>
      <c r="M46" s="66"/>
      <c r="N46" s="66"/>
      <c r="O46" s="66"/>
      <c r="P46" s="66"/>
    </row>
    <row r="47" spans="1:16" x14ac:dyDescent="0.2">
      <c r="A47" s="63" t="s">
        <v>145</v>
      </c>
      <c r="B47" s="82" t="s">
        <v>20</v>
      </c>
      <c r="C47" s="82" t="s">
        <v>20</v>
      </c>
      <c r="D47" s="82" t="s">
        <v>20</v>
      </c>
      <c r="E47" s="82">
        <v>3.4</v>
      </c>
      <c r="G47" s="83"/>
      <c r="H47" s="85"/>
      <c r="I47" s="85"/>
      <c r="J47" s="85"/>
      <c r="K47" s="66"/>
      <c r="M47" s="66"/>
      <c r="N47" s="66"/>
      <c r="O47" s="66"/>
      <c r="P47" s="66"/>
    </row>
    <row r="48" spans="1:16" x14ac:dyDescent="0.2">
      <c r="A48" s="111" t="s">
        <v>146</v>
      </c>
      <c r="B48" s="82">
        <v>-228.5</v>
      </c>
      <c r="C48" s="82">
        <v>-28.3</v>
      </c>
      <c r="D48" s="82">
        <v>185.2</v>
      </c>
      <c r="E48" s="82">
        <v>-69.8</v>
      </c>
      <c r="G48" s="83"/>
      <c r="H48" s="66"/>
      <c r="I48" s="66"/>
      <c r="J48" s="66"/>
      <c r="K48" s="66"/>
      <c r="M48" s="66"/>
      <c r="N48" s="66"/>
      <c r="O48" s="66"/>
      <c r="P48" s="66"/>
    </row>
    <row r="49" spans="1:16" x14ac:dyDescent="0.2">
      <c r="A49" s="65" t="s">
        <v>147</v>
      </c>
      <c r="B49" s="85" t="s">
        <v>20</v>
      </c>
      <c r="C49" s="85" t="s">
        <v>20</v>
      </c>
      <c r="D49" s="85">
        <v>197.4</v>
      </c>
      <c r="E49" s="85">
        <v>382.7</v>
      </c>
      <c r="G49" s="83"/>
      <c r="H49" s="85"/>
      <c r="I49" s="85"/>
      <c r="J49" s="66"/>
      <c r="K49" s="66"/>
      <c r="M49" s="66"/>
      <c r="N49" s="66"/>
      <c r="O49" s="66"/>
      <c r="P49" s="66"/>
    </row>
    <row r="50" spans="1:16" x14ac:dyDescent="0.2">
      <c r="A50" s="84" t="s">
        <v>262</v>
      </c>
      <c r="B50" s="85" t="s">
        <v>20</v>
      </c>
      <c r="C50" s="85" t="s">
        <v>20</v>
      </c>
      <c r="D50" s="85">
        <v>382.7</v>
      </c>
      <c r="E50" s="85">
        <v>312.89999999999998</v>
      </c>
      <c r="G50" s="83"/>
      <c r="H50" s="85"/>
      <c r="I50" s="85"/>
      <c r="J50" s="66"/>
      <c r="K50" s="66"/>
      <c r="M50" s="66"/>
      <c r="N50" s="66"/>
      <c r="O50" s="66"/>
      <c r="P50" s="66"/>
    </row>
    <row r="51" spans="1:16" s="104" customFormat="1" x14ac:dyDescent="0.2">
      <c r="A51" s="105" t="s">
        <v>265</v>
      </c>
      <c r="B51" s="82" t="s">
        <v>20</v>
      </c>
      <c r="C51" s="82" t="s">
        <v>20</v>
      </c>
      <c r="D51" s="82">
        <v>390.8</v>
      </c>
      <c r="E51" s="82">
        <v>320</v>
      </c>
      <c r="G51" s="83"/>
      <c r="H51" s="85"/>
      <c r="I51" s="85"/>
      <c r="J51" s="66"/>
      <c r="K51" s="66"/>
      <c r="M51" s="66"/>
      <c r="N51" s="66"/>
      <c r="O51" s="66"/>
      <c r="P51" s="66"/>
    </row>
    <row r="52" spans="1:16" s="104" customFormat="1" x14ac:dyDescent="0.2">
      <c r="A52" s="105" t="s">
        <v>248</v>
      </c>
      <c r="B52" s="82" t="s">
        <v>20</v>
      </c>
      <c r="C52" s="82" t="s">
        <v>20</v>
      </c>
      <c r="D52" s="82">
        <v>-8.1</v>
      </c>
      <c r="E52" s="82">
        <v>-7.1</v>
      </c>
      <c r="G52" s="83"/>
      <c r="H52" s="85"/>
      <c r="I52" s="85"/>
      <c r="J52" s="66"/>
      <c r="K52" s="66"/>
      <c r="M52" s="66"/>
      <c r="N52" s="66"/>
      <c r="O52" s="66"/>
      <c r="P52" s="66"/>
    </row>
    <row r="53" spans="1:16" x14ac:dyDescent="0.2">
      <c r="A53" s="54" t="s">
        <v>264</v>
      </c>
    </row>
    <row r="54" spans="1:16" s="119" customFormat="1" x14ac:dyDescent="0.2">
      <c r="A54" s="118" t="s">
        <v>268</v>
      </c>
      <c r="I54" s="51"/>
      <c r="J54" s="51"/>
    </row>
    <row r="55" spans="1:16" x14ac:dyDescent="0.2">
      <c r="A55" s="118" t="s">
        <v>281</v>
      </c>
    </row>
  </sheetData>
  <pageMargins left="0.7" right="0.7" top="0.78740157499999996" bottom="0.78740157499999996" header="0.3" footer="0.3"/>
  <pageSetup paperSize="9" scale="35" orientation="portrait" r:id="rId1"/>
  <customProperties>
    <customPr name="IbpWorksheetKeyString_GU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34"/>
  <sheetViews>
    <sheetView showGridLines="0" topLeftCell="A58" zoomScale="70" zoomScaleNormal="70" workbookViewId="0">
      <selection activeCell="C14" sqref="C14"/>
    </sheetView>
  </sheetViews>
  <sheetFormatPr baseColWidth="10" defaultRowHeight="18" x14ac:dyDescent="0.25"/>
  <cols>
    <col min="1" max="1" width="55.28515625" style="28" customWidth="1"/>
    <col min="2" max="2" width="13.42578125" style="28" customWidth="1"/>
    <col min="3" max="3" width="11.5703125" style="28" bestFit="1" customWidth="1"/>
    <col min="4" max="10" width="12" style="28" customWidth="1"/>
    <col min="11" max="11" width="12.140625" style="28" customWidth="1"/>
    <col min="12" max="14" width="11.42578125" style="28"/>
    <col min="15" max="16" width="13" style="28" bestFit="1" customWidth="1"/>
    <col min="17" max="16384" width="11.42578125" style="28"/>
  </cols>
  <sheetData>
    <row r="1" spans="1:16" ht="21" x14ac:dyDescent="0.25">
      <c r="A1" s="27" t="s">
        <v>50</v>
      </c>
      <c r="J1" s="79"/>
    </row>
    <row r="3" spans="1:16" ht="21" x14ac:dyDescent="0.25">
      <c r="A3" s="27" t="s">
        <v>0</v>
      </c>
      <c r="B3" s="29"/>
      <c r="C3" s="27">
        <v>2013</v>
      </c>
      <c r="D3" s="27">
        <v>2014</v>
      </c>
      <c r="E3" s="27">
        <v>2015</v>
      </c>
      <c r="F3" s="27">
        <v>2016</v>
      </c>
      <c r="G3" s="27">
        <v>2017</v>
      </c>
      <c r="H3" s="27">
        <v>2018</v>
      </c>
      <c r="I3" s="27">
        <v>2019</v>
      </c>
      <c r="J3" s="27">
        <v>2020</v>
      </c>
      <c r="K3" s="135" t="s">
        <v>270</v>
      </c>
      <c r="L3" s="27">
        <v>2022</v>
      </c>
    </row>
    <row r="4" spans="1:16" ht="21" customHeight="1" x14ac:dyDescent="0.25">
      <c r="J4" s="32"/>
      <c r="K4" s="70"/>
    </row>
    <row r="5" spans="1:16" ht="21" customHeight="1" x14ac:dyDescent="0.25">
      <c r="A5" s="28" t="s">
        <v>1</v>
      </c>
      <c r="B5" s="28" t="s">
        <v>47</v>
      </c>
      <c r="C5" s="30">
        <v>3950.4</v>
      </c>
      <c r="D5" s="30">
        <v>3821.7</v>
      </c>
      <c r="E5" s="30">
        <v>4175.5</v>
      </c>
      <c r="F5" s="30">
        <v>3456.6</v>
      </c>
      <c r="G5" s="30">
        <v>3627</v>
      </c>
      <c r="H5" s="30">
        <v>4039.1</v>
      </c>
      <c r="I5" s="30">
        <v>4070.7</v>
      </c>
      <c r="J5" s="70">
        <v>3698.4</v>
      </c>
      <c r="K5" s="80">
        <v>3213.1</v>
      </c>
      <c r="L5" s="99">
        <v>5676.6</v>
      </c>
      <c r="O5" s="129"/>
      <c r="P5" s="129"/>
    </row>
    <row r="6" spans="1:16" ht="21" customHeight="1" x14ac:dyDescent="0.25">
      <c r="A6" s="28" t="s">
        <v>51</v>
      </c>
      <c r="B6" s="28" t="s">
        <v>47</v>
      </c>
      <c r="C6" s="30">
        <v>907.2</v>
      </c>
      <c r="D6" s="30">
        <v>895.5</v>
      </c>
      <c r="E6" s="30">
        <v>1057.5</v>
      </c>
      <c r="F6" s="30">
        <v>519.1</v>
      </c>
      <c r="G6" s="30">
        <v>576.70000000000005</v>
      </c>
      <c r="H6" s="30">
        <v>606.29999999999995</v>
      </c>
      <c r="I6" s="30">
        <v>640.4</v>
      </c>
      <c r="J6" s="70">
        <v>444.8</v>
      </c>
      <c r="K6" s="80">
        <v>1067.3</v>
      </c>
      <c r="L6" s="99">
        <v>2422.9</v>
      </c>
      <c r="O6" s="129"/>
      <c r="P6" s="129"/>
    </row>
    <row r="7" spans="1:16" ht="21" customHeight="1" x14ac:dyDescent="0.25">
      <c r="A7" s="28" t="s">
        <v>249</v>
      </c>
      <c r="B7" s="28" t="s">
        <v>2</v>
      </c>
      <c r="C7" s="30">
        <v>23</v>
      </c>
      <c r="D7" s="30">
        <v>23.4</v>
      </c>
      <c r="E7" s="30">
        <v>25.3</v>
      </c>
      <c r="F7" s="30">
        <v>15</v>
      </c>
      <c r="G7" s="30">
        <v>15.9</v>
      </c>
      <c r="H7" s="30">
        <v>15</v>
      </c>
      <c r="I7" s="30">
        <v>15.7</v>
      </c>
      <c r="J7" s="70">
        <v>12</v>
      </c>
      <c r="K7" s="80">
        <v>33.200000000000003</v>
      </c>
      <c r="L7" s="99">
        <v>42.7</v>
      </c>
      <c r="O7" s="129"/>
      <c r="P7" s="129"/>
    </row>
    <row r="8" spans="1:16" ht="21" customHeight="1" x14ac:dyDescent="0.25">
      <c r="A8" s="28" t="s">
        <v>52</v>
      </c>
      <c r="B8" s="28" t="s">
        <v>47</v>
      </c>
      <c r="C8" s="30">
        <v>251.3</v>
      </c>
      <c r="D8" s="30">
        <v>254.3</v>
      </c>
      <c r="E8" s="30">
        <v>275.89999999999998</v>
      </c>
      <c r="F8" s="30">
        <v>289.8</v>
      </c>
      <c r="G8" s="30">
        <v>305.89999999999998</v>
      </c>
      <c r="H8" s="30">
        <v>379.1</v>
      </c>
      <c r="I8" s="30">
        <v>431.9</v>
      </c>
      <c r="J8" s="70">
        <v>441.7</v>
      </c>
      <c r="K8" s="80">
        <v>292.5</v>
      </c>
      <c r="L8" s="99">
        <v>443.8</v>
      </c>
      <c r="O8" s="129"/>
      <c r="P8" s="129"/>
    </row>
    <row r="9" spans="1:16" ht="21" customHeight="1" x14ac:dyDescent="0.25">
      <c r="A9" s="28" t="s">
        <v>58</v>
      </c>
      <c r="B9" s="28" t="s">
        <v>47</v>
      </c>
      <c r="C9" s="30">
        <v>437.1</v>
      </c>
      <c r="D9" s="30">
        <v>366.6</v>
      </c>
      <c r="E9" s="30">
        <v>542.29999999999995</v>
      </c>
      <c r="F9" s="30">
        <v>130.5</v>
      </c>
      <c r="G9" s="30">
        <v>145</v>
      </c>
      <c r="H9" s="30">
        <v>85.4</v>
      </c>
      <c r="I9" s="30">
        <v>77.8</v>
      </c>
      <c r="J9" s="70">
        <v>-1802.5</v>
      </c>
      <c r="K9" s="80">
        <v>2182.4</v>
      </c>
      <c r="L9" s="99">
        <v>1494</v>
      </c>
      <c r="O9" s="129"/>
      <c r="P9" s="129"/>
    </row>
    <row r="10" spans="1:16" ht="21" customHeight="1" x14ac:dyDescent="0.25">
      <c r="A10" s="28" t="s">
        <v>59</v>
      </c>
      <c r="B10" s="28" t="s">
        <v>3</v>
      </c>
      <c r="C10" s="31">
        <v>2.2799999999999998</v>
      </c>
      <c r="D10" s="31">
        <v>1.92</v>
      </c>
      <c r="E10" s="31">
        <v>2.83</v>
      </c>
      <c r="F10" s="31">
        <v>0.68</v>
      </c>
      <c r="G10" s="31">
        <v>0.76</v>
      </c>
      <c r="H10" s="31">
        <v>0.45</v>
      </c>
      <c r="I10" s="31">
        <v>0.41</v>
      </c>
      <c r="J10" s="71">
        <v>-9.42</v>
      </c>
      <c r="K10" s="126">
        <v>11.4</v>
      </c>
      <c r="L10" s="100">
        <v>7.81</v>
      </c>
      <c r="O10" s="129"/>
      <c r="P10" s="129"/>
    </row>
    <row r="11" spans="1:16" ht="21" customHeight="1" x14ac:dyDescent="0.25">
      <c r="C11" s="30"/>
      <c r="D11" s="30"/>
      <c r="E11" s="30"/>
      <c r="F11" s="30"/>
      <c r="G11" s="30"/>
      <c r="H11" s="30"/>
      <c r="I11" s="30"/>
      <c r="J11" s="70"/>
      <c r="K11" s="80"/>
      <c r="L11" s="70"/>
      <c r="O11" s="129"/>
      <c r="P11" s="129"/>
    </row>
    <row r="12" spans="1:16" ht="21" customHeight="1" x14ac:dyDescent="0.25">
      <c r="A12" s="28" t="s">
        <v>4</v>
      </c>
      <c r="B12" s="28" t="s">
        <v>47</v>
      </c>
      <c r="C12" s="30">
        <v>755.7</v>
      </c>
      <c r="D12" s="30">
        <v>719.1</v>
      </c>
      <c r="E12" s="30">
        <v>669.4</v>
      </c>
      <c r="F12" s="30">
        <v>445.4</v>
      </c>
      <c r="G12" s="30">
        <v>306.8</v>
      </c>
      <c r="H12" s="30">
        <v>308.7</v>
      </c>
      <c r="I12" s="30">
        <v>639.79999999999995</v>
      </c>
      <c r="J12" s="70">
        <v>428.5</v>
      </c>
      <c r="K12" s="80">
        <v>347.3</v>
      </c>
      <c r="L12" s="99">
        <v>1393.7</v>
      </c>
      <c r="O12" s="129"/>
      <c r="P12" s="129"/>
    </row>
    <row r="13" spans="1:16" ht="21" customHeight="1" x14ac:dyDescent="0.25">
      <c r="A13" s="28" t="s">
        <v>53</v>
      </c>
      <c r="B13" s="28" t="s">
        <v>47</v>
      </c>
      <c r="C13" s="30">
        <v>742.5</v>
      </c>
      <c r="D13" s="30">
        <v>1153.2</v>
      </c>
      <c r="E13" s="30">
        <v>1278.8</v>
      </c>
      <c r="F13" s="30">
        <v>1170.8</v>
      </c>
      <c r="G13" s="30">
        <v>810.8</v>
      </c>
      <c r="H13" s="30">
        <v>443.2</v>
      </c>
      <c r="I13" s="30">
        <v>493.3</v>
      </c>
      <c r="J13" s="70">
        <v>526</v>
      </c>
      <c r="K13" s="80">
        <v>334.3</v>
      </c>
      <c r="L13" s="99">
        <v>403.8</v>
      </c>
      <c r="O13" s="129"/>
      <c r="P13" s="129"/>
    </row>
    <row r="14" spans="1:16" ht="21" customHeight="1" x14ac:dyDescent="0.25">
      <c r="A14" s="28" t="s">
        <v>5</v>
      </c>
      <c r="B14" s="28" t="s">
        <v>47</v>
      </c>
      <c r="C14" s="30">
        <v>48.7</v>
      </c>
      <c r="D14" s="30">
        <v>-306.3</v>
      </c>
      <c r="E14" s="30">
        <v>-635.9</v>
      </c>
      <c r="F14" s="30">
        <v>-776.8</v>
      </c>
      <c r="G14" s="30">
        <v>-389.8</v>
      </c>
      <c r="H14" s="30">
        <v>-206.3</v>
      </c>
      <c r="I14" s="30">
        <v>139.69999999999999</v>
      </c>
      <c r="J14" s="70">
        <v>-42.2</v>
      </c>
      <c r="K14" s="80">
        <v>92.69999999999996</v>
      </c>
      <c r="L14" s="99">
        <v>932</v>
      </c>
      <c r="O14" s="129"/>
      <c r="P14" s="129"/>
    </row>
    <row r="15" spans="1:16" ht="21" customHeight="1" x14ac:dyDescent="0.25">
      <c r="A15" s="102" t="s">
        <v>6</v>
      </c>
      <c r="C15" s="30"/>
      <c r="D15" s="30"/>
      <c r="E15" s="30"/>
      <c r="F15" s="30"/>
      <c r="G15" s="30"/>
      <c r="H15" s="30"/>
      <c r="I15" s="30"/>
      <c r="J15" s="70"/>
      <c r="K15" s="80"/>
      <c r="L15" s="70"/>
      <c r="O15" s="129"/>
      <c r="P15" s="129"/>
    </row>
    <row r="16" spans="1:16" ht="21" customHeight="1" x14ac:dyDescent="0.25">
      <c r="A16" s="28" t="s">
        <v>7</v>
      </c>
      <c r="B16" s="28" t="s">
        <v>47</v>
      </c>
      <c r="C16" s="30">
        <v>7498.2</v>
      </c>
      <c r="D16" s="30">
        <v>7855.2</v>
      </c>
      <c r="E16" s="30">
        <v>8273.6</v>
      </c>
      <c r="F16" s="30">
        <v>9645.5</v>
      </c>
      <c r="G16" s="30">
        <v>9754.4</v>
      </c>
      <c r="H16" s="30">
        <v>9966.2000000000007</v>
      </c>
      <c r="I16" s="30">
        <v>10592.2</v>
      </c>
      <c r="J16" s="70">
        <v>8387.4</v>
      </c>
      <c r="K16" s="80">
        <v>8724.2999999999993</v>
      </c>
      <c r="L16" s="99">
        <v>9890</v>
      </c>
      <c r="O16" s="129"/>
      <c r="P16" s="129"/>
    </row>
    <row r="17" spans="1:16" ht="21" customHeight="1" x14ac:dyDescent="0.25">
      <c r="A17" s="28" t="s">
        <v>8</v>
      </c>
      <c r="B17" s="28" t="s">
        <v>47</v>
      </c>
      <c r="C17" s="30">
        <v>3396.6</v>
      </c>
      <c r="D17" s="30">
        <v>3974.5</v>
      </c>
      <c r="E17" s="30">
        <v>4295.6000000000004</v>
      </c>
      <c r="F17" s="30">
        <v>4552.2</v>
      </c>
      <c r="G17" s="30">
        <v>4160.7</v>
      </c>
      <c r="H17" s="30">
        <v>4144.1000000000004</v>
      </c>
      <c r="I17" s="30">
        <v>4495.1000000000004</v>
      </c>
      <c r="J17" s="70">
        <v>2222.6</v>
      </c>
      <c r="K17" s="80">
        <v>5259.2</v>
      </c>
      <c r="L17" s="99">
        <v>6720</v>
      </c>
      <c r="O17" s="129"/>
      <c r="P17" s="129"/>
    </row>
    <row r="18" spans="1:16" ht="21" customHeight="1" x14ac:dyDescent="0.25">
      <c r="A18" s="28" t="s">
        <v>9</v>
      </c>
      <c r="B18" s="28" t="s">
        <v>2</v>
      </c>
      <c r="C18" s="30">
        <v>45.3</v>
      </c>
      <c r="D18" s="30">
        <v>50.6</v>
      </c>
      <c r="E18" s="30">
        <v>51.9</v>
      </c>
      <c r="F18" s="30">
        <v>47.2</v>
      </c>
      <c r="G18" s="30">
        <v>42.7</v>
      </c>
      <c r="H18" s="30">
        <v>41.6</v>
      </c>
      <c r="I18" s="30">
        <v>42.4</v>
      </c>
      <c r="J18" s="70">
        <v>26.5</v>
      </c>
      <c r="K18" s="80">
        <v>60.3</v>
      </c>
      <c r="L18" s="99">
        <v>67.900000000000006</v>
      </c>
      <c r="O18" s="129"/>
      <c r="P18" s="129"/>
    </row>
    <row r="19" spans="1:16" s="140" customFormat="1" ht="42" customHeight="1" x14ac:dyDescent="0.25">
      <c r="A19" s="139" t="s">
        <v>288</v>
      </c>
      <c r="B19" s="140" t="s">
        <v>47</v>
      </c>
      <c r="C19" s="140">
        <v>-190.4</v>
      </c>
      <c r="D19" s="140">
        <v>-590.9</v>
      </c>
      <c r="E19" s="141">
        <v>-1363.6</v>
      </c>
      <c r="F19" s="141">
        <v>-2401.1</v>
      </c>
      <c r="G19" s="141">
        <v>-2974.1</v>
      </c>
      <c r="H19" s="141">
        <v>-3241.5</v>
      </c>
      <c r="I19" s="141">
        <v>-3116.6</v>
      </c>
      <c r="J19" s="141">
        <v>-3217.4</v>
      </c>
      <c r="K19" s="142">
        <v>-606.29999999999995</v>
      </c>
      <c r="L19" s="143">
        <v>244.9</v>
      </c>
      <c r="O19" s="144"/>
      <c r="P19" s="144"/>
    </row>
    <row r="20" spans="1:16" ht="21" customHeight="1" x14ac:dyDescent="0.25">
      <c r="A20" s="28" t="s">
        <v>54</v>
      </c>
      <c r="B20" s="32" t="s">
        <v>218</v>
      </c>
      <c r="C20" s="30">
        <v>0.2</v>
      </c>
      <c r="D20" s="30">
        <v>0.7</v>
      </c>
      <c r="E20" s="30">
        <v>1.3</v>
      </c>
      <c r="F20" s="30">
        <v>4.5999999999999996</v>
      </c>
      <c r="G20" s="30">
        <v>5.2</v>
      </c>
      <c r="H20" s="30">
        <v>5.3</v>
      </c>
      <c r="I20" s="30">
        <v>4.9000000000000004</v>
      </c>
      <c r="J20" s="70">
        <v>7.2</v>
      </c>
      <c r="K20" s="80">
        <v>0.6</v>
      </c>
      <c r="L20" s="128" t="s">
        <v>269</v>
      </c>
      <c r="O20" s="129"/>
      <c r="P20" s="129"/>
    </row>
    <row r="21" spans="1:16" ht="21" customHeight="1" x14ac:dyDescent="0.25">
      <c r="A21" s="28" t="s">
        <v>10</v>
      </c>
      <c r="B21" s="28" t="s">
        <v>47</v>
      </c>
      <c r="C21" s="30">
        <v>844.9</v>
      </c>
      <c r="D21" s="30">
        <v>768.1</v>
      </c>
      <c r="E21" s="30">
        <v>945.9</v>
      </c>
      <c r="F21" s="30">
        <v>894.6</v>
      </c>
      <c r="G21" s="30">
        <v>968.1</v>
      </c>
      <c r="H21" s="30">
        <v>1126.7</v>
      </c>
      <c r="I21" s="30">
        <v>1037.9000000000001</v>
      </c>
      <c r="J21" s="80">
        <v>747.4</v>
      </c>
      <c r="K21" s="80">
        <v>647.4</v>
      </c>
      <c r="L21" s="99">
        <v>1303.5999999999999</v>
      </c>
      <c r="O21" s="129"/>
      <c r="P21" s="129"/>
    </row>
    <row r="22" spans="1:16" ht="21" customHeight="1" x14ac:dyDescent="0.25">
      <c r="A22" s="28" t="s">
        <v>11</v>
      </c>
      <c r="B22" s="28" t="s">
        <v>2</v>
      </c>
      <c r="C22" s="30">
        <v>15.2</v>
      </c>
      <c r="D22" s="30">
        <v>12.7</v>
      </c>
      <c r="E22" s="30">
        <v>12.5</v>
      </c>
      <c r="F22" s="30">
        <v>3</v>
      </c>
      <c r="G22" s="30">
        <v>3.2</v>
      </c>
      <c r="H22" s="30">
        <v>2.6</v>
      </c>
      <c r="I22" s="30">
        <v>2.2999999999999998</v>
      </c>
      <c r="J22" s="70">
        <v>-22.8</v>
      </c>
      <c r="K22" s="80">
        <v>42.9</v>
      </c>
      <c r="L22" s="99">
        <v>25.7</v>
      </c>
      <c r="O22" s="129"/>
      <c r="P22" s="129"/>
    </row>
    <row r="23" spans="1:16" ht="21" customHeight="1" x14ac:dyDescent="0.25">
      <c r="A23" s="102" t="s">
        <v>12</v>
      </c>
      <c r="C23" s="30"/>
      <c r="D23" s="30"/>
      <c r="E23" s="30"/>
      <c r="F23" s="30"/>
      <c r="G23" s="30"/>
      <c r="H23" s="30"/>
      <c r="I23" s="30"/>
      <c r="J23" s="70"/>
      <c r="K23" s="80"/>
      <c r="L23" s="70"/>
      <c r="O23" s="129"/>
      <c r="P23" s="129"/>
    </row>
    <row r="24" spans="1:16" ht="21" customHeight="1" x14ac:dyDescent="0.25">
      <c r="A24" s="28" t="s">
        <v>283</v>
      </c>
      <c r="B24" s="28" t="s">
        <v>217</v>
      </c>
      <c r="C24" s="33">
        <v>14420.5</v>
      </c>
      <c r="D24" s="33">
        <v>14295</v>
      </c>
      <c r="E24" s="33">
        <v>14383</v>
      </c>
      <c r="F24" s="33">
        <v>14530</v>
      </c>
      <c r="G24" s="33">
        <v>14793</v>
      </c>
      <c r="H24" s="33">
        <v>14931</v>
      </c>
      <c r="I24" s="33">
        <v>14868</v>
      </c>
      <c r="J24" s="77">
        <v>14731.8</v>
      </c>
      <c r="K24" s="127">
        <v>10711</v>
      </c>
      <c r="L24" s="101">
        <v>11097</v>
      </c>
      <c r="O24" s="129"/>
      <c r="P24" s="129"/>
    </row>
    <row r="25" spans="1:16" ht="21" customHeight="1" x14ac:dyDescent="0.25">
      <c r="A25" s="28" t="s">
        <v>284</v>
      </c>
      <c r="B25" s="28" t="s">
        <v>217</v>
      </c>
      <c r="C25" s="33">
        <v>14348</v>
      </c>
      <c r="D25" s="33">
        <v>14295</v>
      </c>
      <c r="E25" s="33">
        <v>14276</v>
      </c>
      <c r="F25" s="33">
        <v>14445.9</v>
      </c>
      <c r="G25" s="33">
        <v>14654</v>
      </c>
      <c r="H25" s="33">
        <v>14904</v>
      </c>
      <c r="I25" s="33">
        <v>14693</v>
      </c>
      <c r="J25" s="77">
        <v>14758</v>
      </c>
      <c r="K25" s="127">
        <v>10776</v>
      </c>
      <c r="L25" s="101">
        <v>10881</v>
      </c>
      <c r="O25" s="129"/>
      <c r="P25" s="129"/>
    </row>
    <row r="26" spans="1:16" ht="21" customHeight="1" x14ac:dyDescent="0.25">
      <c r="A26" s="102" t="s">
        <v>13</v>
      </c>
      <c r="C26" s="30"/>
      <c r="D26" s="30"/>
      <c r="E26" s="30"/>
      <c r="F26" s="30"/>
      <c r="G26" s="30"/>
      <c r="H26" s="30"/>
      <c r="I26" s="30"/>
      <c r="J26" s="70"/>
      <c r="K26" s="80"/>
      <c r="L26" s="70"/>
      <c r="O26" s="129"/>
      <c r="P26" s="129"/>
    </row>
    <row r="27" spans="1:16" ht="21" customHeight="1" x14ac:dyDescent="0.25">
      <c r="A27" s="28" t="s">
        <v>14</v>
      </c>
      <c r="B27" s="28" t="s">
        <v>3</v>
      </c>
      <c r="C27" s="30">
        <v>17.7</v>
      </c>
      <c r="D27" s="30">
        <v>20.8</v>
      </c>
      <c r="E27" s="30">
        <v>22.4</v>
      </c>
      <c r="F27" s="30">
        <v>23.8</v>
      </c>
      <c r="G27" s="30">
        <v>21.7</v>
      </c>
      <c r="H27" s="30">
        <v>21.7</v>
      </c>
      <c r="I27" s="30">
        <v>23.5</v>
      </c>
      <c r="J27" s="70">
        <v>11.6</v>
      </c>
      <c r="K27" s="80">
        <v>27.5</v>
      </c>
      <c r="L27" s="99">
        <v>35.1</v>
      </c>
    </row>
    <row r="28" spans="1:16" ht="21" customHeight="1" x14ac:dyDescent="0.25">
      <c r="A28" s="28" t="s">
        <v>285</v>
      </c>
      <c r="B28" s="28" t="s">
        <v>3</v>
      </c>
      <c r="C28" s="31">
        <v>0.25</v>
      </c>
      <c r="D28" s="31">
        <v>0.9</v>
      </c>
      <c r="E28" s="31">
        <v>1.1499999999999999</v>
      </c>
      <c r="F28" s="31">
        <v>0.3</v>
      </c>
      <c r="G28" s="31">
        <v>0.35</v>
      </c>
      <c r="H28" s="31">
        <v>0.25</v>
      </c>
      <c r="I28" s="31">
        <v>0.04</v>
      </c>
      <c r="J28" s="71">
        <v>0</v>
      </c>
      <c r="K28" s="126">
        <v>0.2</v>
      </c>
      <c r="L28" s="100">
        <v>1</v>
      </c>
    </row>
    <row r="29" spans="1:16" ht="21" customHeight="1" x14ac:dyDescent="0.25">
      <c r="A29" s="28" t="s">
        <v>286</v>
      </c>
      <c r="B29" s="28" t="s">
        <v>2</v>
      </c>
      <c r="C29" s="30">
        <v>1.1000000000000001</v>
      </c>
      <c r="D29" s="30">
        <v>3.9</v>
      </c>
      <c r="E29" s="30">
        <v>4.9000000000000004</v>
      </c>
      <c r="F29" s="30">
        <v>1.3</v>
      </c>
      <c r="G29" s="30">
        <v>1.7</v>
      </c>
      <c r="H29" s="30">
        <v>1.6</v>
      </c>
      <c r="I29" s="30">
        <v>1.3</v>
      </c>
      <c r="J29" s="70">
        <v>0</v>
      </c>
      <c r="K29" s="80">
        <v>1.3</v>
      </c>
      <c r="L29" s="99">
        <v>5.4</v>
      </c>
    </row>
    <row r="30" spans="1:16" ht="21" customHeight="1" x14ac:dyDescent="0.25">
      <c r="A30" s="28" t="s">
        <v>15</v>
      </c>
      <c r="B30" s="28" t="s">
        <v>16</v>
      </c>
      <c r="C30" s="31">
        <v>22.38</v>
      </c>
      <c r="D30" s="31">
        <v>22.92</v>
      </c>
      <c r="E30" s="31">
        <v>23.62</v>
      </c>
      <c r="F30" s="31">
        <v>22.69</v>
      </c>
      <c r="G30" s="31">
        <v>20.76</v>
      </c>
      <c r="H30" s="31">
        <v>15.72</v>
      </c>
      <c r="I30" s="31">
        <v>11.12</v>
      </c>
      <c r="J30" s="71">
        <v>7.79</v>
      </c>
      <c r="K30" s="126">
        <v>15.185</v>
      </c>
      <c r="L30" s="100">
        <v>18.38</v>
      </c>
    </row>
    <row r="31" spans="1:16" ht="21" customHeight="1" x14ac:dyDescent="0.25">
      <c r="A31" s="28" t="s">
        <v>17</v>
      </c>
      <c r="B31" s="28" t="s">
        <v>215</v>
      </c>
      <c r="C31" s="30">
        <v>4.3</v>
      </c>
      <c r="D31" s="30">
        <v>4.4000000000000004</v>
      </c>
      <c r="E31" s="30">
        <v>4.5</v>
      </c>
      <c r="F31" s="30">
        <v>4.3</v>
      </c>
      <c r="G31" s="30">
        <v>4</v>
      </c>
      <c r="H31" s="30">
        <v>3</v>
      </c>
      <c r="I31" s="30">
        <v>2.1</v>
      </c>
      <c r="J31" s="70">
        <v>1.5</v>
      </c>
      <c r="K31" s="80">
        <v>2.9</v>
      </c>
      <c r="L31" s="99">
        <v>3.5</v>
      </c>
    </row>
    <row r="32" spans="1:16" ht="21" customHeight="1" x14ac:dyDescent="0.25">
      <c r="A32" s="28" t="s">
        <v>18</v>
      </c>
      <c r="B32" s="28" t="s">
        <v>215</v>
      </c>
      <c r="C32" s="30">
        <v>5.3</v>
      </c>
      <c r="D32" s="30">
        <v>6.1</v>
      </c>
      <c r="E32" s="30">
        <v>6.9</v>
      </c>
      <c r="F32" s="30">
        <v>7.9</v>
      </c>
      <c r="G32" s="30">
        <v>8.1</v>
      </c>
      <c r="H32" s="30">
        <v>7.4</v>
      </c>
      <c r="I32" s="30">
        <v>6.7</v>
      </c>
      <c r="J32" s="70">
        <v>6.1</v>
      </c>
      <c r="K32" s="80">
        <v>4.7</v>
      </c>
      <c r="L32" s="99">
        <v>4.4000000000000004</v>
      </c>
    </row>
    <row r="33" spans="1:12" ht="21" customHeight="1" x14ac:dyDescent="0.25">
      <c r="A33" s="28" t="s">
        <v>287</v>
      </c>
      <c r="B33" s="28" t="s">
        <v>216</v>
      </c>
      <c r="C33" s="31">
        <v>191.4</v>
      </c>
      <c r="D33" s="31">
        <v>191.4</v>
      </c>
      <c r="E33" s="31">
        <v>191.4</v>
      </c>
      <c r="F33" s="31">
        <v>191.4</v>
      </c>
      <c r="G33" s="31">
        <v>191.4</v>
      </c>
      <c r="H33" s="31">
        <v>191.4</v>
      </c>
      <c r="I33" s="31">
        <v>191.4</v>
      </c>
      <c r="J33" s="71">
        <v>191.4</v>
      </c>
      <c r="K33" s="126">
        <v>191.4</v>
      </c>
      <c r="L33" s="100">
        <v>191.4</v>
      </c>
    </row>
    <row r="34" spans="1:12" ht="317.25" customHeight="1" x14ac:dyDescent="0.25">
      <c r="A34" s="156" t="s">
        <v>282</v>
      </c>
      <c r="B34" s="156"/>
      <c r="C34" s="156"/>
      <c r="D34" s="156"/>
      <c r="E34" s="156"/>
      <c r="F34" s="156"/>
      <c r="G34" s="156"/>
      <c r="H34" s="156"/>
      <c r="I34" s="156"/>
      <c r="J34" s="156"/>
      <c r="K34" s="156"/>
      <c r="L34" s="156"/>
    </row>
  </sheetData>
  <mergeCells count="1">
    <mergeCell ref="A34:L34"/>
  </mergeCells>
  <pageMargins left="0.7" right="0.7" top="0.78740157499999996" bottom="0.78740157499999996" header="0.3" footer="0.3"/>
  <pageSetup paperSize="9" scale="46" orientation="portrait" r:id="rId1"/>
  <customProperties>
    <customPr name="IbpWorksheetKeyString_GU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20"/>
  <sheetViews>
    <sheetView showGridLines="0" topLeftCell="A25" zoomScaleNormal="100" workbookViewId="0">
      <selection activeCell="I32" sqref="I32"/>
    </sheetView>
  </sheetViews>
  <sheetFormatPr baseColWidth="10" defaultRowHeight="14.25" x14ac:dyDescent="0.2"/>
  <cols>
    <col min="1" max="1" width="64.140625" style="17" customWidth="1"/>
    <col min="2" max="16384" width="11.42578125" style="17"/>
  </cols>
  <sheetData>
    <row r="1" spans="1:9" ht="17.25" x14ac:dyDescent="0.25">
      <c r="A1" s="23" t="s">
        <v>187</v>
      </c>
      <c r="B1" s="1"/>
      <c r="C1" s="1"/>
      <c r="D1" s="1"/>
      <c r="E1" s="1"/>
      <c r="F1" s="1"/>
      <c r="I1" s="81"/>
    </row>
    <row r="2" spans="1:9" x14ac:dyDescent="0.2">
      <c r="A2" s="25"/>
      <c r="B2" s="1"/>
      <c r="C2" s="72" t="s">
        <v>175</v>
      </c>
      <c r="D2" s="72" t="s">
        <v>176</v>
      </c>
      <c r="E2" s="72" t="s">
        <v>177</v>
      </c>
      <c r="F2" s="24">
        <v>2020</v>
      </c>
      <c r="G2" s="24">
        <v>2021</v>
      </c>
      <c r="H2" s="24">
        <v>2022</v>
      </c>
    </row>
    <row r="3" spans="1:9" x14ac:dyDescent="0.2">
      <c r="A3" s="22" t="s">
        <v>188</v>
      </c>
      <c r="B3" s="2"/>
      <c r="C3" s="26"/>
      <c r="D3" s="26"/>
      <c r="E3" s="26"/>
      <c r="F3" s="26"/>
      <c r="G3" s="26"/>
      <c r="H3" s="26"/>
    </row>
    <row r="4" spans="1:9" x14ac:dyDescent="0.2">
      <c r="A4" s="25" t="s">
        <v>191</v>
      </c>
      <c r="B4" s="3" t="s">
        <v>19</v>
      </c>
      <c r="C4" s="39">
        <v>8.6</v>
      </c>
      <c r="D4" s="39">
        <v>8.5</v>
      </c>
      <c r="E4" s="39">
        <v>10.4</v>
      </c>
      <c r="F4" s="39">
        <v>8.8000000000000007</v>
      </c>
      <c r="G4" s="39">
        <v>11.3</v>
      </c>
      <c r="H4" s="39">
        <v>8.3000000000000007</v>
      </c>
    </row>
    <row r="5" spans="1:9" x14ac:dyDescent="0.2">
      <c r="A5" s="25" t="s">
        <v>192</v>
      </c>
      <c r="B5" s="3" t="s">
        <v>2</v>
      </c>
      <c r="C5" s="39" t="s">
        <v>183</v>
      </c>
      <c r="D5" s="39" t="s">
        <v>183</v>
      </c>
      <c r="E5" s="39">
        <v>54.4</v>
      </c>
      <c r="F5" s="39">
        <v>54.4</v>
      </c>
      <c r="G5" s="39">
        <v>54.4</v>
      </c>
      <c r="H5" s="39">
        <v>87</v>
      </c>
    </row>
    <row r="6" spans="1:9" ht="15" x14ac:dyDescent="0.25">
      <c r="A6" s="22" t="s">
        <v>189</v>
      </c>
      <c r="B6" s="2"/>
      <c r="C6" s="73"/>
      <c r="D6" s="73"/>
      <c r="E6" s="73"/>
      <c r="F6" s="73"/>
      <c r="G6" s="73"/>
      <c r="H6" s="146"/>
    </row>
    <row r="7" spans="1:9" x14ac:dyDescent="0.2">
      <c r="A7" s="25" t="s">
        <v>272</v>
      </c>
      <c r="B7" s="3" t="s">
        <v>67</v>
      </c>
      <c r="C7" s="39">
        <v>1.2</v>
      </c>
      <c r="D7" s="39">
        <v>1</v>
      </c>
      <c r="E7" s="39">
        <v>1.1000000000000001</v>
      </c>
      <c r="F7" s="39">
        <v>1.3</v>
      </c>
      <c r="G7" s="39">
        <v>1</v>
      </c>
      <c r="H7" s="39" t="s">
        <v>183</v>
      </c>
    </row>
    <row r="8" spans="1:9" ht="27" x14ac:dyDescent="0.2">
      <c r="A8" s="25" t="s">
        <v>274</v>
      </c>
      <c r="B8" s="3" t="s">
        <v>67</v>
      </c>
      <c r="C8" s="39">
        <v>0</v>
      </c>
      <c r="D8" s="39">
        <v>0.4</v>
      </c>
      <c r="E8" s="39">
        <v>0.8</v>
      </c>
      <c r="F8" s="39">
        <v>0.2</v>
      </c>
      <c r="G8" s="39">
        <v>0.6</v>
      </c>
      <c r="H8" s="54">
        <v>-0.4</v>
      </c>
    </row>
    <row r="9" spans="1:9" ht="27" x14ac:dyDescent="0.2">
      <c r="A9" s="25" t="s">
        <v>273</v>
      </c>
      <c r="B9" s="3" t="s">
        <v>68</v>
      </c>
      <c r="C9" s="39">
        <v>0.2</v>
      </c>
      <c r="D9" s="39">
        <v>1</v>
      </c>
      <c r="E9" s="39">
        <v>1.5</v>
      </c>
      <c r="F9" s="39">
        <v>1.2</v>
      </c>
      <c r="G9" s="39">
        <v>0.2</v>
      </c>
      <c r="H9" s="54">
        <v>0.2</v>
      </c>
    </row>
    <row r="10" spans="1:9" x14ac:dyDescent="0.2">
      <c r="A10" s="25" t="s">
        <v>193</v>
      </c>
      <c r="B10" s="3" t="s">
        <v>21</v>
      </c>
      <c r="C10" s="39">
        <v>0</v>
      </c>
      <c r="D10" s="39">
        <v>5.9</v>
      </c>
      <c r="E10" s="39">
        <v>8.6999999999999993</v>
      </c>
      <c r="F10" s="39">
        <v>8.9</v>
      </c>
      <c r="G10" s="39">
        <v>10.1</v>
      </c>
      <c r="H10" s="54">
        <v>14.1</v>
      </c>
    </row>
    <row r="11" spans="1:9" ht="27" x14ac:dyDescent="0.3">
      <c r="A11" s="25" t="s">
        <v>194</v>
      </c>
      <c r="B11" s="3" t="s">
        <v>22</v>
      </c>
      <c r="C11" s="39">
        <v>0</v>
      </c>
      <c r="D11" s="39" t="s">
        <v>179</v>
      </c>
      <c r="E11" s="39" t="s">
        <v>178</v>
      </c>
      <c r="F11" s="39" t="s">
        <v>60</v>
      </c>
      <c r="G11" s="44" t="s">
        <v>196</v>
      </c>
      <c r="H11" s="39" t="s">
        <v>183</v>
      </c>
    </row>
    <row r="12" spans="1:9" ht="15.75" x14ac:dyDescent="0.3">
      <c r="A12" s="25" t="s">
        <v>275</v>
      </c>
      <c r="B12" s="3" t="s">
        <v>22</v>
      </c>
      <c r="C12" s="39" t="s">
        <v>183</v>
      </c>
      <c r="D12" s="39" t="s">
        <v>183</v>
      </c>
      <c r="E12" s="39" t="s">
        <v>183</v>
      </c>
      <c r="F12" s="39" t="s">
        <v>183</v>
      </c>
      <c r="G12" s="44" t="s">
        <v>182</v>
      </c>
      <c r="H12" s="39" t="s">
        <v>289</v>
      </c>
    </row>
    <row r="13" spans="1:9" ht="15.75" x14ac:dyDescent="0.3">
      <c r="A13" s="25" t="s">
        <v>195</v>
      </c>
      <c r="B13" s="3" t="s">
        <v>22</v>
      </c>
      <c r="C13" s="39">
        <v>0</v>
      </c>
      <c r="D13" s="39" t="s">
        <v>180</v>
      </c>
      <c r="E13" s="39" t="s">
        <v>181</v>
      </c>
      <c r="F13" s="39" t="s">
        <v>184</v>
      </c>
      <c r="G13" s="39" t="s">
        <v>185</v>
      </c>
      <c r="H13" s="39" t="s">
        <v>290</v>
      </c>
    </row>
    <row r="14" spans="1:9" ht="15" x14ac:dyDescent="0.25">
      <c r="A14" s="22" t="s">
        <v>190</v>
      </c>
      <c r="B14" s="2"/>
      <c r="C14" s="74"/>
      <c r="D14" s="75"/>
      <c r="E14" s="74"/>
      <c r="F14" s="74"/>
      <c r="G14" s="74"/>
      <c r="H14" s="74"/>
    </row>
    <row r="15" spans="1:9" ht="25.5" x14ac:dyDescent="0.2">
      <c r="A15" s="25" t="s">
        <v>197</v>
      </c>
      <c r="B15" s="43" t="s">
        <v>22</v>
      </c>
      <c r="C15" s="39">
        <v>0</v>
      </c>
      <c r="D15" s="39">
        <v>14.7</v>
      </c>
      <c r="E15" s="39">
        <v>23.2</v>
      </c>
      <c r="F15" s="39">
        <v>77.400000000000006</v>
      </c>
      <c r="G15" s="39">
        <v>86.6</v>
      </c>
      <c r="H15" s="54">
        <v>89.6</v>
      </c>
    </row>
    <row r="16" spans="1:9" ht="25.5" x14ac:dyDescent="0.2">
      <c r="A16" s="25" t="s">
        <v>198</v>
      </c>
      <c r="B16" s="43" t="s">
        <v>22</v>
      </c>
      <c r="C16" s="39">
        <v>0</v>
      </c>
      <c r="D16" s="39">
        <v>29.4</v>
      </c>
      <c r="E16" s="39">
        <v>44.9</v>
      </c>
      <c r="F16" s="39">
        <v>66.8</v>
      </c>
      <c r="G16" s="39">
        <v>80.7</v>
      </c>
      <c r="H16" s="54">
        <v>84.5</v>
      </c>
    </row>
    <row r="17" spans="1:8" ht="27" x14ac:dyDescent="0.2">
      <c r="A17" s="25" t="s">
        <v>276</v>
      </c>
      <c r="B17" s="43" t="s">
        <v>22</v>
      </c>
      <c r="C17" s="39" t="s">
        <v>183</v>
      </c>
      <c r="D17" s="39" t="s">
        <v>183</v>
      </c>
      <c r="E17" s="39" t="s">
        <v>183</v>
      </c>
      <c r="F17" s="76">
        <v>0</v>
      </c>
      <c r="G17" s="76">
        <v>25</v>
      </c>
      <c r="H17" s="54">
        <v>66.7</v>
      </c>
    </row>
    <row r="18" spans="1:8" s="145" customFormat="1" ht="110.25" customHeight="1" x14ac:dyDescent="0.2">
      <c r="A18" s="157" t="s">
        <v>271</v>
      </c>
      <c r="B18" s="157"/>
      <c r="C18" s="157"/>
      <c r="D18" s="157"/>
      <c r="E18" s="157"/>
      <c r="F18" s="157"/>
    </row>
    <row r="19" spans="1:8" x14ac:dyDescent="0.2">
      <c r="A19" s="25"/>
      <c r="B19" s="1"/>
      <c r="C19" s="1"/>
      <c r="D19" s="1"/>
      <c r="E19" s="1"/>
      <c r="F19" s="1"/>
    </row>
    <row r="20" spans="1:8" x14ac:dyDescent="0.2">
      <c r="A20" s="25"/>
      <c r="B20" s="1"/>
      <c r="C20" s="1"/>
      <c r="D20" s="1"/>
      <c r="E20" s="1"/>
      <c r="F20" s="1"/>
    </row>
  </sheetData>
  <mergeCells count="1">
    <mergeCell ref="A18:F18"/>
  </mergeCells>
  <pageMargins left="0.7" right="0.7" top="0.78740157499999996" bottom="0.78740157499999996" header="0.3" footer="0.3"/>
  <pageSetup paperSize="9" scale="84" orientation="landscape" r:id="rId1"/>
  <customProperties>
    <customPr name="IbpWorksheetKeyString_GUID" r:id="rId2"/>
  </customPropertie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Key figures</vt:lpstr>
      <vt:lpstr>Key figures continuing op.</vt:lpstr>
      <vt:lpstr>Income statement</vt:lpstr>
      <vt:lpstr>Balance sheet</vt:lpstr>
      <vt:lpstr>Statement of cash flows </vt:lpstr>
      <vt:lpstr>Ten-year summary K+S Group</vt:lpstr>
      <vt:lpstr>ESG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 Aktiengesellschaft</dc:creator>
  <cp:lastModifiedBy>Brandt, Carolin</cp:lastModifiedBy>
  <cp:lastPrinted>2023-03-14T09:04:38Z</cp:lastPrinted>
  <dcterms:created xsi:type="dcterms:W3CDTF">2020-03-11T09:21:04Z</dcterms:created>
  <dcterms:modified xsi:type="dcterms:W3CDTF">2023-03-14T09:05:39Z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bpWorkbookKeyString_GUID">
    <vt:lpwstr>a818f75f-4124-4f99-b008-37ce8b5aa6da</vt:lpwstr>
  </property>
</Properties>
</file>